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josepedro/Desktop/"/>
    </mc:Choice>
  </mc:AlternateContent>
  <xr:revisionPtr revIDLastSave="0" documentId="13_ncr:1_{09CF9124-33F5-3646-9771-64ED3159FC7D}" xr6:coauthVersionLast="45" xr6:coauthVersionMax="45" xr10:uidLastSave="{00000000-0000-0000-0000-000000000000}"/>
  <bookViews>
    <workbookView xWindow="0" yWindow="460" windowWidth="28800" windowHeight="16160" xr2:uid="{00000000-000D-0000-FFFF-FFFF00000000}"/>
  </bookViews>
  <sheets>
    <sheet name="PYG I PLAN DE TESORERÍA" sheetId="10" r:id="rId1"/>
  </sheets>
  <definedNames>
    <definedName name="Evolucion_saldos_2019">#REF!</definedName>
    <definedName name="Evolucion_saldos_2020">#REF!</definedName>
    <definedName name="PG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3" i="10" l="1"/>
  <c r="E183" i="10"/>
  <c r="F183" i="10"/>
  <c r="G183" i="10"/>
  <c r="H183" i="10"/>
  <c r="I183" i="10"/>
  <c r="J183" i="10"/>
  <c r="K183" i="10"/>
  <c r="L183" i="10"/>
  <c r="M183" i="10"/>
  <c r="N183" i="10"/>
  <c r="O183" i="10"/>
  <c r="D184" i="10"/>
  <c r="E184" i="10"/>
  <c r="F184" i="10"/>
  <c r="G184" i="10"/>
  <c r="H184" i="10"/>
  <c r="I184" i="10"/>
  <c r="J184" i="10"/>
  <c r="K184" i="10"/>
  <c r="L184" i="10"/>
  <c r="M184" i="10"/>
  <c r="N184" i="10"/>
  <c r="O184" i="10"/>
  <c r="D185" i="10"/>
  <c r="E185" i="10"/>
  <c r="F185" i="10"/>
  <c r="G185" i="10"/>
  <c r="H185" i="10"/>
  <c r="I185" i="10"/>
  <c r="J185" i="10"/>
  <c r="K185" i="10"/>
  <c r="L185" i="10"/>
  <c r="M185" i="10"/>
  <c r="N185" i="10"/>
  <c r="O185" i="10"/>
  <c r="D186" i="10"/>
  <c r="E186" i="10"/>
  <c r="F186" i="10"/>
  <c r="G186" i="10"/>
  <c r="H186" i="10"/>
  <c r="I186" i="10"/>
  <c r="J186" i="10"/>
  <c r="K186" i="10"/>
  <c r="L186" i="10"/>
  <c r="M186" i="10"/>
  <c r="N186" i="10"/>
  <c r="O186" i="10"/>
  <c r="D187" i="10"/>
  <c r="E187" i="10"/>
  <c r="F187" i="10"/>
  <c r="G187" i="10"/>
  <c r="H187" i="10"/>
  <c r="I187" i="10"/>
  <c r="J187" i="10"/>
  <c r="K187" i="10"/>
  <c r="L187" i="10"/>
  <c r="M187" i="10"/>
  <c r="N187" i="10"/>
  <c r="O187" i="10"/>
  <c r="D188" i="10"/>
  <c r="E188" i="10"/>
  <c r="F188" i="10"/>
  <c r="G188" i="10"/>
  <c r="H188" i="10"/>
  <c r="I188" i="10"/>
  <c r="J188" i="10"/>
  <c r="K188" i="10"/>
  <c r="L188" i="10"/>
  <c r="M188" i="10"/>
  <c r="N188" i="10"/>
  <c r="O188" i="10"/>
  <c r="D189" i="10"/>
  <c r="E189" i="10"/>
  <c r="F189" i="10"/>
  <c r="G189" i="10"/>
  <c r="H189" i="10"/>
  <c r="I189" i="10"/>
  <c r="J189" i="10"/>
  <c r="K189" i="10"/>
  <c r="L189" i="10"/>
  <c r="M189" i="10"/>
  <c r="N189" i="10"/>
  <c r="O189" i="10"/>
  <c r="D190" i="10"/>
  <c r="E190" i="10"/>
  <c r="F190" i="10"/>
  <c r="G190" i="10"/>
  <c r="H190" i="10"/>
  <c r="I190" i="10"/>
  <c r="J190" i="10"/>
  <c r="K190" i="10"/>
  <c r="L190" i="10"/>
  <c r="M190" i="10"/>
  <c r="N190" i="10"/>
  <c r="O190" i="10"/>
  <c r="D191" i="10"/>
  <c r="E191" i="10"/>
  <c r="F191" i="10"/>
  <c r="G191" i="10"/>
  <c r="H191" i="10"/>
  <c r="I191" i="10"/>
  <c r="J191" i="10"/>
  <c r="K191" i="10"/>
  <c r="L191" i="10"/>
  <c r="M191" i="10"/>
  <c r="N191" i="10"/>
  <c r="O191" i="10"/>
  <c r="H182" i="10"/>
  <c r="I182" i="10"/>
  <c r="J182" i="10"/>
  <c r="K182" i="10"/>
  <c r="L182" i="10"/>
  <c r="M182" i="10"/>
  <c r="N182" i="10"/>
  <c r="O182" i="10"/>
  <c r="G182" i="10"/>
  <c r="F182" i="10"/>
  <c r="E182" i="10"/>
  <c r="D182" i="10"/>
  <c r="D168" i="10"/>
  <c r="E168" i="10"/>
  <c r="F168" i="10"/>
  <c r="G168" i="10"/>
  <c r="H168" i="10"/>
  <c r="I168" i="10"/>
  <c r="J168" i="10"/>
  <c r="K168" i="10"/>
  <c r="L168" i="10"/>
  <c r="M168" i="10"/>
  <c r="N168" i="10"/>
  <c r="O168" i="10"/>
  <c r="D169" i="10"/>
  <c r="E169" i="10"/>
  <c r="F169" i="10"/>
  <c r="G169" i="10"/>
  <c r="H169" i="10"/>
  <c r="I169" i="10"/>
  <c r="J169" i="10"/>
  <c r="K169" i="10"/>
  <c r="L169" i="10"/>
  <c r="M169" i="10"/>
  <c r="N169" i="10"/>
  <c r="O169" i="10"/>
  <c r="D170" i="10"/>
  <c r="E170" i="10"/>
  <c r="F170" i="10"/>
  <c r="G170" i="10"/>
  <c r="H170" i="10"/>
  <c r="I170" i="10"/>
  <c r="J170" i="10"/>
  <c r="K170" i="10"/>
  <c r="L170" i="10"/>
  <c r="M170" i="10"/>
  <c r="N170" i="10"/>
  <c r="O170" i="10"/>
  <c r="D171" i="10"/>
  <c r="E171" i="10"/>
  <c r="F171" i="10"/>
  <c r="G171" i="10"/>
  <c r="H171" i="10"/>
  <c r="I171" i="10"/>
  <c r="J171" i="10"/>
  <c r="K171" i="10"/>
  <c r="L171" i="10"/>
  <c r="M171" i="10"/>
  <c r="N171" i="10"/>
  <c r="O171" i="10"/>
  <c r="D172" i="10"/>
  <c r="E172" i="10"/>
  <c r="F172" i="10"/>
  <c r="G172" i="10"/>
  <c r="H172" i="10"/>
  <c r="I172" i="10"/>
  <c r="J172" i="10"/>
  <c r="K172" i="10"/>
  <c r="L172" i="10"/>
  <c r="M172" i="10"/>
  <c r="N172" i="10"/>
  <c r="O172" i="10"/>
  <c r="D173" i="10"/>
  <c r="E173" i="10"/>
  <c r="F173" i="10"/>
  <c r="G173" i="10"/>
  <c r="H173" i="10"/>
  <c r="I173" i="10"/>
  <c r="J173" i="10"/>
  <c r="K173" i="10"/>
  <c r="L173" i="10"/>
  <c r="M173" i="10"/>
  <c r="N173" i="10"/>
  <c r="O173" i="10"/>
  <c r="D174" i="10"/>
  <c r="E174" i="10"/>
  <c r="F174" i="10"/>
  <c r="G174" i="10"/>
  <c r="H174" i="10"/>
  <c r="I174" i="10"/>
  <c r="J174" i="10"/>
  <c r="K174" i="10"/>
  <c r="L174" i="10"/>
  <c r="M174" i="10"/>
  <c r="N174" i="10"/>
  <c r="O174" i="10"/>
  <c r="D175" i="10"/>
  <c r="E175" i="10"/>
  <c r="F175" i="10"/>
  <c r="G175" i="10"/>
  <c r="H175" i="10"/>
  <c r="I175" i="10"/>
  <c r="J175" i="10"/>
  <c r="K175" i="10"/>
  <c r="L175" i="10"/>
  <c r="M175" i="10"/>
  <c r="N175" i="10"/>
  <c r="O175" i="10"/>
  <c r="D176" i="10"/>
  <c r="E176" i="10"/>
  <c r="F176" i="10"/>
  <c r="G176" i="10"/>
  <c r="H176" i="10"/>
  <c r="I176" i="10"/>
  <c r="J176" i="10"/>
  <c r="K176" i="10"/>
  <c r="L176" i="10"/>
  <c r="M176" i="10"/>
  <c r="N176" i="10"/>
  <c r="O176" i="10"/>
  <c r="D177" i="10"/>
  <c r="E177" i="10"/>
  <c r="F177" i="10"/>
  <c r="G177" i="10"/>
  <c r="H177" i="10"/>
  <c r="I177" i="10"/>
  <c r="J177" i="10"/>
  <c r="K177" i="10"/>
  <c r="L177" i="10"/>
  <c r="M177" i="10"/>
  <c r="N177" i="10"/>
  <c r="O177" i="10"/>
  <c r="O181" i="10" l="1"/>
  <c r="O192" i="10" s="1"/>
  <c r="O115" i="10" s="1"/>
  <c r="N181" i="10"/>
  <c r="N192" i="10" s="1"/>
  <c r="N115" i="10" s="1"/>
  <c r="M181" i="10"/>
  <c r="M192" i="10" s="1"/>
  <c r="M115" i="10" s="1"/>
  <c r="H181" i="10"/>
  <c r="H192" i="10" s="1"/>
  <c r="H115" i="10" s="1"/>
  <c r="L181" i="10"/>
  <c r="L192" i="10" s="1"/>
  <c r="L115" i="10" s="1"/>
  <c r="K181" i="10"/>
  <c r="K192" i="10" s="1"/>
  <c r="K115" i="10" s="1"/>
  <c r="J181" i="10"/>
  <c r="J192" i="10" s="1"/>
  <c r="J115" i="10" s="1"/>
  <c r="I181" i="10"/>
  <c r="I192" i="10" s="1"/>
  <c r="I115" i="10" s="1"/>
  <c r="H167" i="10"/>
  <c r="O167" i="10"/>
  <c r="O178" i="10" s="1"/>
  <c r="O109" i="10" s="1"/>
  <c r="N167" i="10"/>
  <c r="N178" i="10" s="1"/>
  <c r="N109" i="10" s="1"/>
  <c r="M167" i="10"/>
  <c r="E181" i="10"/>
  <c r="E192" i="10" s="1"/>
  <c r="E115" i="10" s="1"/>
  <c r="D181" i="10"/>
  <c r="D192" i="10" s="1"/>
  <c r="D115" i="10" s="1"/>
  <c r="F181" i="10"/>
  <c r="F192" i="10" s="1"/>
  <c r="F115" i="10" s="1"/>
  <c r="G181" i="10"/>
  <c r="G192" i="10" s="1"/>
  <c r="G115" i="10" s="1"/>
  <c r="G167" i="10"/>
  <c r="G178" i="10" s="1"/>
  <c r="G109" i="10" s="1"/>
  <c r="F167" i="10"/>
  <c r="E167" i="10"/>
  <c r="D167" i="10"/>
  <c r="L167" i="10"/>
  <c r="L178" i="10" s="1"/>
  <c r="L109" i="10" s="1"/>
  <c r="D178" i="10"/>
  <c r="D109" i="10" s="1"/>
  <c r="H178" i="10"/>
  <c r="H109" i="10" s="1"/>
  <c r="K167" i="10"/>
  <c r="K178" i="10" s="1"/>
  <c r="K109" i="10" s="1"/>
  <c r="J167" i="10"/>
  <c r="J178" i="10" s="1"/>
  <c r="J109" i="10" s="1"/>
  <c r="F178" i="10"/>
  <c r="F109" i="10" s="1"/>
  <c r="I167" i="10"/>
  <c r="I178" i="10" s="1"/>
  <c r="I109" i="10" s="1"/>
  <c r="M178" i="10"/>
  <c r="M109" i="10" s="1"/>
  <c r="E178" i="10"/>
  <c r="E109" i="10" s="1"/>
  <c r="P191" i="10"/>
  <c r="P186" i="10"/>
  <c r="P185" i="10"/>
  <c r="P189" i="10"/>
  <c r="P188" i="10"/>
  <c r="P187" i="10"/>
  <c r="P184" i="10"/>
  <c r="P183" i="10"/>
  <c r="P190" i="10"/>
  <c r="P182" i="10"/>
  <c r="D158" i="10"/>
  <c r="E158" i="10"/>
  <c r="F158" i="10"/>
  <c r="G158" i="10"/>
  <c r="H158" i="10"/>
  <c r="I158" i="10"/>
  <c r="J158" i="10"/>
  <c r="K158" i="10"/>
  <c r="L158" i="10"/>
  <c r="M158" i="10"/>
  <c r="N158" i="10"/>
  <c r="O158" i="10"/>
  <c r="D159" i="10"/>
  <c r="E159" i="10"/>
  <c r="F159" i="10"/>
  <c r="G159" i="10"/>
  <c r="H159" i="10"/>
  <c r="I159" i="10"/>
  <c r="J159" i="10"/>
  <c r="K159" i="10"/>
  <c r="L159" i="10"/>
  <c r="M159" i="10"/>
  <c r="N159" i="10"/>
  <c r="O159" i="10"/>
  <c r="D160" i="10"/>
  <c r="E160" i="10"/>
  <c r="F160" i="10"/>
  <c r="G160" i="10"/>
  <c r="H160" i="10"/>
  <c r="I160" i="10"/>
  <c r="J160" i="10"/>
  <c r="K160" i="10"/>
  <c r="L160" i="10"/>
  <c r="M160" i="10"/>
  <c r="N160" i="10"/>
  <c r="O160" i="10"/>
  <c r="D161" i="10"/>
  <c r="E161" i="10"/>
  <c r="F161" i="10"/>
  <c r="G161" i="10"/>
  <c r="H161" i="10"/>
  <c r="I161" i="10"/>
  <c r="J161" i="10"/>
  <c r="K161" i="10"/>
  <c r="L161" i="10"/>
  <c r="M161" i="10"/>
  <c r="N161" i="10"/>
  <c r="O161" i="10"/>
  <c r="D162" i="10"/>
  <c r="E162" i="10"/>
  <c r="F162" i="10"/>
  <c r="G162" i="10"/>
  <c r="H162" i="10"/>
  <c r="I162" i="10"/>
  <c r="J162" i="10"/>
  <c r="K162" i="10"/>
  <c r="L162" i="10"/>
  <c r="M162" i="10"/>
  <c r="N162" i="10"/>
  <c r="O162" i="10"/>
  <c r="D163" i="10"/>
  <c r="E163" i="10"/>
  <c r="F163" i="10"/>
  <c r="G163" i="10"/>
  <c r="H163" i="10"/>
  <c r="I163" i="10"/>
  <c r="J163" i="10"/>
  <c r="K163" i="10"/>
  <c r="L163" i="10"/>
  <c r="M163" i="10"/>
  <c r="N163" i="10"/>
  <c r="O163" i="10"/>
  <c r="D164" i="10"/>
  <c r="E164" i="10"/>
  <c r="F164" i="10"/>
  <c r="G164" i="10"/>
  <c r="H164" i="10"/>
  <c r="I164" i="10"/>
  <c r="J164" i="10"/>
  <c r="K164" i="10"/>
  <c r="L164" i="10"/>
  <c r="M164" i="10"/>
  <c r="N164" i="10"/>
  <c r="O164" i="10"/>
  <c r="H157" i="10"/>
  <c r="I157" i="10"/>
  <c r="J157" i="10"/>
  <c r="K157" i="10"/>
  <c r="L157" i="10"/>
  <c r="M157" i="10"/>
  <c r="N157" i="10"/>
  <c r="O157" i="10"/>
  <c r="G157" i="10"/>
  <c r="F157" i="10"/>
  <c r="E157" i="10"/>
  <c r="D157" i="10"/>
  <c r="G156" i="10" l="1"/>
  <c r="G165" i="10" s="1"/>
  <c r="G102" i="10" s="1"/>
  <c r="F156" i="10"/>
  <c r="F165" i="10" s="1"/>
  <c r="F102" i="10" s="1"/>
  <c r="I156" i="10"/>
  <c r="I165" i="10" s="1"/>
  <c r="I102" i="10" s="1"/>
  <c r="H156" i="10"/>
  <c r="H165" i="10" s="1"/>
  <c r="H102" i="10" s="1"/>
  <c r="O156" i="10"/>
  <c r="O165" i="10" s="1"/>
  <c r="O102" i="10" s="1"/>
  <c r="N156" i="10"/>
  <c r="N165" i="10" s="1"/>
  <c r="N102" i="10" s="1"/>
  <c r="M156" i="10"/>
  <c r="M165" i="10" s="1"/>
  <c r="M102" i="10" s="1"/>
  <c r="D156" i="10"/>
  <c r="D165" i="10" s="1"/>
  <c r="D102" i="10" s="1"/>
  <c r="K156" i="10"/>
  <c r="K165" i="10" s="1"/>
  <c r="K102" i="10" s="1"/>
  <c r="L156" i="10"/>
  <c r="L165" i="10" s="1"/>
  <c r="L102" i="10" s="1"/>
  <c r="E156" i="10"/>
  <c r="E165" i="10" s="1"/>
  <c r="E102" i="10" s="1"/>
  <c r="J156" i="10"/>
  <c r="J165" i="10" s="1"/>
  <c r="J102" i="10" s="1"/>
  <c r="P181" i="10"/>
  <c r="E137" i="10"/>
  <c r="F137" i="10"/>
  <c r="G137" i="10"/>
  <c r="H137" i="10"/>
  <c r="I137" i="10"/>
  <c r="J137" i="10"/>
  <c r="K137" i="10"/>
  <c r="L137" i="10"/>
  <c r="M137" i="10"/>
  <c r="N137" i="10"/>
  <c r="O137" i="10"/>
  <c r="D137" i="10"/>
  <c r="D21" i="10"/>
  <c r="P34" i="10"/>
  <c r="P35" i="10"/>
  <c r="P36" i="10"/>
  <c r="P37" i="10"/>
  <c r="P38" i="10"/>
  <c r="P39" i="10"/>
  <c r="P40" i="10"/>
  <c r="P41" i="10"/>
  <c r="P23" i="10"/>
  <c r="P24" i="10"/>
  <c r="P25" i="10"/>
  <c r="P27" i="10"/>
  <c r="P28" i="10"/>
  <c r="P29" i="10"/>
  <c r="D45" i="10" l="1"/>
  <c r="D55" i="10"/>
  <c r="D138" i="10" s="1"/>
  <c r="E21" i="10"/>
  <c r="F21" i="10"/>
  <c r="G21" i="10"/>
  <c r="H21" i="10"/>
  <c r="I21" i="10"/>
  <c r="J21" i="10"/>
  <c r="K21" i="10"/>
  <c r="L21" i="10"/>
  <c r="M21" i="10"/>
  <c r="N21" i="10"/>
  <c r="O21" i="10"/>
  <c r="D139" i="10" l="1"/>
  <c r="P137" i="10"/>
  <c r="E44" i="10"/>
  <c r="E45" i="10" l="1"/>
  <c r="F44" i="10" s="1"/>
  <c r="F45" i="10" s="1"/>
  <c r="G44" i="10" s="1"/>
  <c r="G45" i="10" l="1"/>
  <c r="H44" i="10" s="1"/>
  <c r="H45" i="10" l="1"/>
  <c r="I44" i="10" l="1"/>
  <c r="I45" i="10" s="1"/>
  <c r="J44" i="10" s="1"/>
  <c r="J45" i="10" l="1"/>
  <c r="K44" i="10" s="1"/>
  <c r="K45" i="10" l="1"/>
  <c r="L44" i="10" s="1"/>
  <c r="L45" i="10" l="1"/>
  <c r="M44" i="10" s="1"/>
  <c r="M45" i="10" l="1"/>
  <c r="N44" i="10" s="1"/>
  <c r="N45" i="10" l="1"/>
  <c r="O44" i="10" s="1"/>
  <c r="P44" i="10" s="1"/>
  <c r="O45" i="10" l="1"/>
  <c r="P45" i="10" s="1"/>
  <c r="P22" i="10" l="1"/>
  <c r="P42" i="10"/>
  <c r="P33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F47" i="10" l="1"/>
  <c r="F48" i="10" s="1"/>
  <c r="F43" i="10"/>
  <c r="H47" i="10"/>
  <c r="H48" i="10" s="1"/>
  <c r="H43" i="10"/>
  <c r="O47" i="10"/>
  <c r="O48" i="10" s="1"/>
  <c r="O43" i="10"/>
  <c r="M47" i="10"/>
  <c r="M48" i="10" s="1"/>
  <c r="M43" i="10"/>
  <c r="N47" i="10"/>
  <c r="N48" i="10" s="1"/>
  <c r="N43" i="10"/>
  <c r="G47" i="10"/>
  <c r="G48" i="10" s="1"/>
  <c r="G43" i="10"/>
  <c r="I47" i="10"/>
  <c r="I48" i="10" s="1"/>
  <c r="I43" i="10"/>
  <c r="J47" i="10"/>
  <c r="J48" i="10" s="1"/>
  <c r="J43" i="10"/>
  <c r="K47" i="10"/>
  <c r="K48" i="10" s="1"/>
  <c r="K43" i="10"/>
  <c r="L47" i="10"/>
  <c r="L48" i="10" s="1"/>
  <c r="L43" i="10"/>
  <c r="E47" i="10"/>
  <c r="E48" i="10" s="1"/>
  <c r="E43" i="10"/>
  <c r="D47" i="10"/>
  <c r="D43" i="10"/>
  <c r="P21" i="10"/>
  <c r="P32" i="10"/>
  <c r="F114" i="10"/>
  <c r="G114" i="10"/>
  <c r="H114" i="10"/>
  <c r="I114" i="10"/>
  <c r="J114" i="10"/>
  <c r="K114" i="10"/>
  <c r="L114" i="10"/>
  <c r="M114" i="10"/>
  <c r="N114" i="10"/>
  <c r="O114" i="10"/>
  <c r="E114" i="10"/>
  <c r="M112" i="10"/>
  <c r="J112" i="10"/>
  <c r="G112" i="10"/>
  <c r="P47" i="10" l="1"/>
  <c r="P48" i="10" s="1"/>
  <c r="P75" i="10"/>
  <c r="E51" i="10"/>
  <c r="F51" i="10"/>
  <c r="G51" i="10"/>
  <c r="H51" i="10"/>
  <c r="I51" i="10"/>
  <c r="J51" i="10"/>
  <c r="K51" i="10"/>
  <c r="L51" i="10"/>
  <c r="M51" i="10"/>
  <c r="N51" i="10"/>
  <c r="O51" i="10"/>
  <c r="E55" i="10"/>
  <c r="E138" i="10" s="1"/>
  <c r="E139" i="10" s="1"/>
  <c r="F55" i="10"/>
  <c r="G55" i="10"/>
  <c r="G138" i="10" s="1"/>
  <c r="G139" i="10" s="1"/>
  <c r="H55" i="10"/>
  <c r="I55" i="10"/>
  <c r="J55" i="10"/>
  <c r="J138" i="10" s="1"/>
  <c r="J139" i="10" s="1"/>
  <c r="K55" i="10"/>
  <c r="L55" i="10"/>
  <c r="M55" i="10"/>
  <c r="N55" i="10"/>
  <c r="O55" i="10"/>
  <c r="P105" i="10"/>
  <c r="P106" i="10"/>
  <c r="P108" i="10"/>
  <c r="P113" i="10"/>
  <c r="P118" i="10"/>
  <c r="P119" i="10"/>
  <c r="P120" i="10"/>
  <c r="E104" i="10"/>
  <c r="F104" i="10"/>
  <c r="G104" i="10"/>
  <c r="H104" i="10"/>
  <c r="I104" i="10"/>
  <c r="J104" i="10"/>
  <c r="K104" i="10"/>
  <c r="L104" i="10"/>
  <c r="M104" i="10"/>
  <c r="N104" i="10"/>
  <c r="O104" i="10"/>
  <c r="D104" i="10"/>
  <c r="E80" i="10"/>
  <c r="E117" i="10" s="1"/>
  <c r="F80" i="10"/>
  <c r="F117" i="10" s="1"/>
  <c r="G80" i="10"/>
  <c r="G117" i="10" s="1"/>
  <c r="H80" i="10"/>
  <c r="H117" i="10" s="1"/>
  <c r="I80" i="10"/>
  <c r="I117" i="10" s="1"/>
  <c r="J80" i="10"/>
  <c r="J117" i="10" s="1"/>
  <c r="K80" i="10"/>
  <c r="K117" i="10" s="1"/>
  <c r="L80" i="10"/>
  <c r="L117" i="10" s="1"/>
  <c r="M80" i="10"/>
  <c r="M117" i="10" s="1"/>
  <c r="N80" i="10"/>
  <c r="N117" i="10" s="1"/>
  <c r="O80" i="10"/>
  <c r="O117" i="10" s="1"/>
  <c r="D80" i="10"/>
  <c r="D117" i="10" s="1"/>
  <c r="E78" i="10"/>
  <c r="E103" i="10" s="1"/>
  <c r="F78" i="10"/>
  <c r="F103" i="10" s="1"/>
  <c r="G78" i="10"/>
  <c r="G103" i="10" s="1"/>
  <c r="H78" i="10"/>
  <c r="H103" i="10" s="1"/>
  <c r="I78" i="10"/>
  <c r="I103" i="10" s="1"/>
  <c r="J78" i="10"/>
  <c r="J103" i="10" s="1"/>
  <c r="K78" i="10"/>
  <c r="K103" i="10" s="1"/>
  <c r="L78" i="10"/>
  <c r="L103" i="10" s="1"/>
  <c r="M78" i="10"/>
  <c r="M103" i="10" s="1"/>
  <c r="N78" i="10"/>
  <c r="N103" i="10" s="1"/>
  <c r="O78" i="10"/>
  <c r="O103" i="10" s="1"/>
  <c r="D78" i="10"/>
  <c r="D103" i="10" s="1"/>
  <c r="E76" i="10"/>
  <c r="F76" i="10"/>
  <c r="G76" i="10"/>
  <c r="H76" i="10"/>
  <c r="I76" i="10"/>
  <c r="J76" i="10"/>
  <c r="K76" i="10"/>
  <c r="L76" i="10"/>
  <c r="M76" i="10"/>
  <c r="N76" i="10"/>
  <c r="O76" i="10"/>
  <c r="D76" i="10"/>
  <c r="E73" i="10"/>
  <c r="F73" i="10"/>
  <c r="G73" i="10"/>
  <c r="H73" i="10"/>
  <c r="I73" i="10"/>
  <c r="J73" i="10"/>
  <c r="K73" i="10"/>
  <c r="L73" i="10"/>
  <c r="M73" i="10"/>
  <c r="N73" i="10"/>
  <c r="O73" i="10"/>
  <c r="D73" i="10"/>
  <c r="O71" i="10"/>
  <c r="E71" i="10"/>
  <c r="F71" i="10"/>
  <c r="G71" i="10"/>
  <c r="H71" i="10"/>
  <c r="I71" i="10"/>
  <c r="J71" i="10"/>
  <c r="K71" i="10"/>
  <c r="L71" i="10"/>
  <c r="M71" i="10"/>
  <c r="N71" i="10"/>
  <c r="D71" i="10"/>
  <c r="P72" i="10"/>
  <c r="P74" i="10"/>
  <c r="P77" i="10"/>
  <c r="P79" i="10"/>
  <c r="P81" i="10"/>
  <c r="P82" i="10"/>
  <c r="P52" i="10"/>
  <c r="P53" i="10"/>
  <c r="P54" i="10"/>
  <c r="P56" i="10"/>
  <c r="P57" i="10"/>
  <c r="P58" i="10"/>
  <c r="P59" i="10"/>
  <c r="P60" i="10"/>
  <c r="P61" i="10"/>
  <c r="P62" i="10"/>
  <c r="P63" i="10"/>
  <c r="P64" i="10"/>
  <c r="P65" i="10"/>
  <c r="P26" i="10"/>
  <c r="D51" i="10"/>
  <c r="D110" i="10" s="1"/>
  <c r="D107" i="10" l="1"/>
  <c r="F138" i="10"/>
  <c r="F139" i="10" s="1"/>
  <c r="G140" i="10" s="1"/>
  <c r="K138" i="10"/>
  <c r="K139" i="10" s="1"/>
  <c r="O138" i="10"/>
  <c r="O139" i="10" s="1"/>
  <c r="N138" i="10"/>
  <c r="N139" i="10" s="1"/>
  <c r="M138" i="10"/>
  <c r="M139" i="10" s="1"/>
  <c r="I138" i="10"/>
  <c r="I139" i="10" s="1"/>
  <c r="L138" i="10"/>
  <c r="L139" i="10" s="1"/>
  <c r="M140" i="10" s="1"/>
  <c r="H138" i="10"/>
  <c r="D121" i="10"/>
  <c r="I110" i="10"/>
  <c r="I66" i="10"/>
  <c r="I69" i="10" s="1"/>
  <c r="I84" i="10" s="1"/>
  <c r="H110" i="10"/>
  <c r="H66" i="10"/>
  <c r="H69" i="10" s="1"/>
  <c r="H84" i="10" s="1"/>
  <c r="N110" i="10"/>
  <c r="N66" i="10"/>
  <c r="N69" i="10" s="1"/>
  <c r="N84" i="10" s="1"/>
  <c r="F110" i="10"/>
  <c r="F121" i="10" s="1"/>
  <c r="F66" i="10"/>
  <c r="F69" i="10" s="1"/>
  <c r="F84" i="10" s="1"/>
  <c r="O110" i="10"/>
  <c r="O66" i="10"/>
  <c r="O69" i="10" s="1"/>
  <c r="O84" i="10" s="1"/>
  <c r="M110" i="10"/>
  <c r="M66" i="10"/>
  <c r="M69" i="10" s="1"/>
  <c r="M84" i="10" s="1"/>
  <c r="E110" i="10"/>
  <c r="E66" i="10"/>
  <c r="E69" i="10" s="1"/>
  <c r="E84" i="10" s="1"/>
  <c r="G110" i="10"/>
  <c r="G66" i="10"/>
  <c r="G69" i="10" s="1"/>
  <c r="G84" i="10" s="1"/>
  <c r="L110" i="10"/>
  <c r="L66" i="10"/>
  <c r="L69" i="10" s="1"/>
  <c r="L84" i="10" s="1"/>
  <c r="J110" i="10"/>
  <c r="J66" i="10"/>
  <c r="J69" i="10" s="1"/>
  <c r="J84" i="10" s="1"/>
  <c r="D66" i="10"/>
  <c r="K110" i="10"/>
  <c r="K66" i="10"/>
  <c r="K69" i="10" s="1"/>
  <c r="K84" i="10" s="1"/>
  <c r="P73" i="10"/>
  <c r="P104" i="10"/>
  <c r="P103" i="10"/>
  <c r="P117" i="10"/>
  <c r="K107" i="10"/>
  <c r="O107" i="10"/>
  <c r="G107" i="10"/>
  <c r="P114" i="10"/>
  <c r="N107" i="10"/>
  <c r="F107" i="10"/>
  <c r="E107" i="10"/>
  <c r="M107" i="10"/>
  <c r="P102" i="10"/>
  <c r="L107" i="10"/>
  <c r="P109" i="10"/>
  <c r="P116" i="10"/>
  <c r="I107" i="10"/>
  <c r="J107" i="10"/>
  <c r="H107" i="10"/>
  <c r="P76" i="10"/>
  <c r="P80" i="10"/>
  <c r="P78" i="10"/>
  <c r="P71" i="10"/>
  <c r="P51" i="10"/>
  <c r="P55" i="10"/>
  <c r="E121" i="10" l="1"/>
  <c r="J141" i="10"/>
  <c r="G111" i="10"/>
  <c r="P115" i="10"/>
  <c r="H121" i="10"/>
  <c r="H139" i="10"/>
  <c r="P138" i="10"/>
  <c r="P110" i="10"/>
  <c r="P107" i="10"/>
  <c r="D123" i="10"/>
  <c r="E101" i="10" s="1"/>
  <c r="O85" i="10"/>
  <c r="O87" i="10" s="1"/>
  <c r="I85" i="10"/>
  <c r="I87" i="10" s="1"/>
  <c r="G85" i="10"/>
  <c r="G87" i="10" s="1"/>
  <c r="M85" i="10"/>
  <c r="M87" i="10" s="1"/>
  <c r="E85" i="10"/>
  <c r="E87" i="10" s="1"/>
  <c r="H85" i="10"/>
  <c r="H87" i="10" s="1"/>
  <c r="F85" i="10"/>
  <c r="F87" i="10" s="1"/>
  <c r="L85" i="10"/>
  <c r="L87" i="10" s="1"/>
  <c r="J85" i="10"/>
  <c r="J87" i="10" s="1"/>
  <c r="N85" i="10"/>
  <c r="N87" i="10" s="1"/>
  <c r="K85" i="10"/>
  <c r="K87" i="10" s="1"/>
  <c r="P66" i="10"/>
  <c r="E123" i="10" l="1"/>
  <c r="F101" i="10" s="1"/>
  <c r="F123" i="10" s="1"/>
  <c r="G101" i="10" s="1"/>
  <c r="J140" i="10"/>
  <c r="J142" i="10" s="1"/>
  <c r="J111" i="10" s="1"/>
  <c r="P139" i="10"/>
  <c r="G121" i="10"/>
  <c r="M141" i="10" l="1"/>
  <c r="M142" i="10" s="1"/>
  <c r="M111" i="10" s="1"/>
  <c r="P111" i="10" s="1"/>
  <c r="G123" i="10"/>
  <c r="J121" i="10"/>
  <c r="O121" i="10"/>
  <c r="N121" i="10"/>
  <c r="K121" i="10"/>
  <c r="L121" i="10"/>
  <c r="I121" i="10" l="1"/>
  <c r="M121" i="10"/>
  <c r="P121" i="10" l="1"/>
  <c r="H101" i="10"/>
  <c r="H123" i="10" l="1"/>
  <c r="I101" i="10" l="1"/>
  <c r="I123" i="10" s="1"/>
  <c r="J101" i="10" l="1"/>
  <c r="J123" i="10" s="1"/>
  <c r="K101" i="10" l="1"/>
  <c r="K123" i="10" l="1"/>
  <c r="L101" i="10" s="1"/>
  <c r="L123" i="10" s="1"/>
  <c r="M101" i="10" s="1"/>
  <c r="M123" i="10" s="1"/>
  <c r="N101" i="10" l="1"/>
  <c r="N123" i="10" s="1"/>
  <c r="O101" i="10" l="1"/>
  <c r="O123" i="10" l="1"/>
  <c r="P123" i="10" s="1"/>
  <c r="P101" i="10"/>
  <c r="D69" i="10"/>
  <c r="D84" i="10" s="1"/>
  <c r="D48" i="10"/>
  <c r="D85" i="10" l="1"/>
  <c r="P85" i="10" s="1"/>
  <c r="P84" i="10"/>
  <c r="P69" i="10"/>
  <c r="D87" i="10" l="1"/>
  <c r="P8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110" authorId="0" shapeId="0" xr:uid="{BB190267-E3F9-864B-B08E-0E101A820B99}">
      <text>
        <r>
          <rPr>
            <b/>
            <sz val="10"/>
            <color rgb="FF000000"/>
            <rFont val="Tahoma"/>
            <family val="2"/>
          </rPr>
          <t>El IRPF se paga de forma trimestral. En el presente informe se incluye de forma mensual.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14" authorId="0" shapeId="0" xr:uid="{7C65A216-957A-6C43-9089-6D9614093D95}">
      <text>
        <r>
          <rPr>
            <b/>
            <sz val="10"/>
            <color rgb="FF000000"/>
            <rFont val="Tahoma"/>
            <family val="2"/>
          </rPr>
          <t>Se pagan a mes vencido. Aprox. un 31,40%.</t>
        </r>
      </text>
    </comment>
  </commentList>
</comments>
</file>

<file path=xl/sharedStrings.xml><?xml version="1.0" encoding="utf-8"?>
<sst xmlns="http://schemas.openxmlformats.org/spreadsheetml/2006/main" count="278" uniqueCount="120">
  <si>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</si>
  <si>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</si>
  <si>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</si>
  <si>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</si>
  <si>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</si>
  <si>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</si>
  <si>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</si>
  <si>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</si>
  <si>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</si>
  <si>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</si>
  <si>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</si>
  <si>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</si>
  <si>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COSTES DIRECTOS</t>
  </si>
  <si>
    <t>Trabajos realizados por otras empresas</t>
  </si>
  <si>
    <t>COSTES INDIRECTOS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</si>
  <si>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</si>
  <si>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</si>
  <si>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</si>
  <si>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</si>
  <si>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</si>
  <si>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</si>
  <si>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Publicidad, propaganda y relaciones públicas</t>
  </si>
  <si>
    <t>Suministros</t>
  </si>
  <si>
    <t>Otros servicios</t>
  </si>
  <si>
    <t>Otros tributos</t>
  </si>
  <si>
    <t>Sueldos y salarios</t>
  </si>
  <si>
    <t>Seguridad Social a cargo de la empresa</t>
  </si>
  <si>
    <t>Otros gastos sociales</t>
  </si>
  <si>
    <t>GASTOS NO RECURRENTES</t>
  </si>
  <si>
    <t>Intereses de deudas</t>
  </si>
  <si>
    <t>AMORTIZACIONES</t>
  </si>
  <si>
    <t>Amortización del inmovilizado material</t>
  </si>
  <si>
    <t>INGRESOS NO RECURRENTES</t>
  </si>
  <si>
    <t>Otros ingresos financieros</t>
  </si>
  <si>
    <t>OTROS GASTOS Y COSTES</t>
  </si>
  <si>
    <t>PREVISIONES DE TESORERÍA</t>
  </si>
  <si>
    <t>TESORERIA INICIAL</t>
  </si>
  <si>
    <t>(+) Ingresos no recurrentes</t>
  </si>
  <si>
    <t>TOTAL ENTRADAS DE TESORERÍA</t>
  </si>
  <si>
    <t>(-) Pagos impuestos ISOC</t>
  </si>
  <si>
    <t>(-) Pagos diversos</t>
  </si>
  <si>
    <t>(-) Pagos no recurrentes</t>
  </si>
  <si>
    <t>(-) Vencimientos pólizas cto.</t>
  </si>
  <si>
    <t>(-) Otros pagos</t>
  </si>
  <si>
    <t>TOTAL SALIDAS DE TESORERÍA</t>
  </si>
  <si>
    <t>TESORERÍA FINAL DISPONIBLE</t>
  </si>
  <si>
    <t>Totales</t>
  </si>
  <si>
    <t>Resultado Bruto de Explotación</t>
  </si>
  <si>
    <t>TOTAL INGRESOS</t>
  </si>
  <si>
    <t>TOTAL GASTOS</t>
  </si>
  <si>
    <t>RESULTADO</t>
  </si>
  <si>
    <t xml:space="preserve">Si eres cliente de GM Consulting puedes acceder a tus datos contables en el Portal del Cliente </t>
  </si>
  <si>
    <t>Acceso Portal del Cliente</t>
  </si>
  <si>
    <t>www.gmconsulting.pro</t>
  </si>
  <si>
    <t>INGRESOS (sin IVA)</t>
  </si>
  <si>
    <t>GASTOS (Sin IVA)</t>
  </si>
  <si>
    <t>PREVISIÓN PLAN DE TESORERÍA</t>
  </si>
  <si>
    <t>PREVISIÓN BALANCE DE PÉRDIDAS Y GANANCIAS</t>
  </si>
  <si>
    <t>TOTAL</t>
  </si>
  <si>
    <t>(+) Otros ingresos financieros</t>
  </si>
  <si>
    <t>(+) Otros ingresos</t>
  </si>
  <si>
    <t>COSTE DE PERSONAL</t>
  </si>
  <si>
    <t>RESULTADOS FINANCIEROS</t>
  </si>
  <si>
    <t>MOROSIDAD PREVISTA</t>
  </si>
  <si>
    <t>ingresos no recurrentes</t>
  </si>
  <si>
    <t>Gastos no recurrentes</t>
  </si>
  <si>
    <t>Otros gastos y costes</t>
  </si>
  <si>
    <t>RESULTADO ANTES DE IMPUESTOS</t>
  </si>
  <si>
    <t>Resultado Ejercicio</t>
  </si>
  <si>
    <t>Impuesto de Sociedades (25%)</t>
  </si>
  <si>
    <t>(-) Pagos impuestos IVA</t>
  </si>
  <si>
    <t>(-) Pagos impuestos IRPF Alquiler. Simulación 19%</t>
  </si>
  <si>
    <t>Regularización de existencias</t>
  </si>
  <si>
    <t xml:space="preserve"> </t>
  </si>
  <si>
    <t>PLANTILLA BÁSICA PARA TU PLAN FINANCIERO</t>
  </si>
  <si>
    <t>Asesorar es un acto de amor</t>
  </si>
  <si>
    <t>Llámanos y personalizamos tu informe</t>
  </si>
  <si>
    <t>(-) Pagos préstamos (Capital + Intereses)</t>
  </si>
  <si>
    <t>913209541 I administracion@gmconsulting.pro</t>
  </si>
  <si>
    <t>(-) Pagos cotizaciones Seguridad Social (31,40%)</t>
  </si>
  <si>
    <t>MARGEN</t>
  </si>
  <si>
    <t>% MARGEN</t>
  </si>
  <si>
    <t>Saldo inicial existencias</t>
  </si>
  <si>
    <t>Saldo final existencias</t>
  </si>
  <si>
    <t>(-) Pagos acreedores (fecha factura)</t>
  </si>
  <si>
    <t xml:space="preserve">BORRADOR IVA </t>
  </si>
  <si>
    <t>IVA Repercutido</t>
  </si>
  <si>
    <t>IVA Soportado</t>
  </si>
  <si>
    <t>Diferencia</t>
  </si>
  <si>
    <t>Liquidación Trimestral</t>
  </si>
  <si>
    <t>(+) Nuevos préstamos o financiación</t>
  </si>
  <si>
    <r>
      <t xml:space="preserve">Las zonas sombreadas en grises son cálculos automáticos. </t>
    </r>
    <r>
      <rPr>
        <b/>
        <sz val="12"/>
        <color rgb="FF000000"/>
        <rFont val="Arial"/>
        <family val="2"/>
      </rPr>
      <t>Si necesitas ayuda llámanos al 913209541</t>
    </r>
  </si>
  <si>
    <t>Ventas de mercaderías (21%)</t>
  </si>
  <si>
    <t>Ventas de mercaderías (10%)</t>
  </si>
  <si>
    <t>Ventas de mercaderías (4%)</t>
  </si>
  <si>
    <t>Prestaciones de servicios (21%)</t>
  </si>
  <si>
    <t>Prestaciones de servicios (4%)</t>
  </si>
  <si>
    <t>Prestaciones de servicios (10%)</t>
  </si>
  <si>
    <t>Prestaciones de servicios (Exentas o no sujetas)</t>
  </si>
  <si>
    <t>Compras de mercaderías (21%)</t>
  </si>
  <si>
    <t>Compras de mercaderías (10%)</t>
  </si>
  <si>
    <t>Compras de mercaderías (4%)</t>
  </si>
  <si>
    <t>Compras de mercaderías (Exentas o no sujetas)</t>
  </si>
  <si>
    <t>Compras de otros aprovisionamientos (21%)</t>
  </si>
  <si>
    <t>Compras de otros aprovisionamientos (10%)</t>
  </si>
  <si>
    <t>Compras de otros aprovisionamientos (4%)</t>
  </si>
  <si>
    <t>Ventas de mercaderías (Exentas)</t>
  </si>
  <si>
    <t>Compras de otros aprovisionamientos (Exentas)</t>
  </si>
  <si>
    <t>Plazo Medio de Cobro</t>
  </si>
  <si>
    <t>30 días</t>
  </si>
  <si>
    <t>60 días</t>
  </si>
  <si>
    <t>90 días</t>
  </si>
  <si>
    <t>0 días</t>
  </si>
  <si>
    <t>Plazo Medio de Pago</t>
  </si>
  <si>
    <r>
      <t xml:space="preserve">(+) Cobros de clientes </t>
    </r>
    <r>
      <rPr>
        <b/>
        <sz val="12"/>
        <color rgb="FF000000"/>
        <rFont val="Arial"/>
        <family val="2"/>
      </rPr>
      <t>(fecha factura)</t>
    </r>
  </si>
  <si>
    <r>
      <t xml:space="preserve">(-) Pagos a proveedores </t>
    </r>
    <r>
      <rPr>
        <b/>
        <sz val="12"/>
        <color rgb="FF000000"/>
        <rFont val="Arial"/>
        <family val="2"/>
      </rPr>
      <t>(Fecha factura)</t>
    </r>
  </si>
  <si>
    <r>
      <t xml:space="preserve">(-) Pagos al personal </t>
    </r>
    <r>
      <rPr>
        <b/>
        <sz val="12"/>
        <color rgb="FF000000"/>
        <rFont val="Arial"/>
        <family val="2"/>
      </rPr>
      <t xml:space="preserve">(se incluye el IRPF) </t>
    </r>
  </si>
  <si>
    <t>Cuota</t>
  </si>
  <si>
    <t>Compensación trimestre anterior</t>
  </si>
  <si>
    <t>Versión 2.0 - 14.04.2020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</si>
</sst>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7" x14ac:knownFonts="1">
    <font>
      <sz val="10"/>
      <color rgb="FF00000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i/>
      <sz val="12"/>
      <color theme="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theme="10"/>
      <name val="Arial"/>
      <family val="2"/>
    </font>
    <font>
      <b/>
      <u/>
      <sz val="14"/>
      <color theme="7" tint="-0.499984740745262"/>
      <name val="Arial"/>
      <family val="2"/>
    </font>
    <font>
      <b/>
      <sz val="14"/>
      <color theme="7" tint="-0.499984740745262"/>
      <name val="Arial"/>
      <family val="2"/>
    </font>
    <font>
      <sz val="11"/>
      <color rgb="FF000000"/>
      <name val="Arial"/>
      <family val="2"/>
    </font>
    <font>
      <b/>
      <sz val="12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b/>
      <sz val="12"/>
      <color theme="7" tint="-0.499984740745262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-0.249977111117893"/>
        <bgColor rgb="FFFFFFC0"/>
      </patternFill>
    </fill>
    <fill>
      <patternFill patternType="solid">
        <fgColor theme="8"/>
        <bgColor rgb="FF00FF00"/>
      </patternFill>
    </fill>
    <fill>
      <patternFill patternType="solid">
        <fgColor theme="8"/>
        <bgColor rgb="FFFFFFC0"/>
      </patternFill>
    </fill>
    <fill>
      <patternFill patternType="solid">
        <fgColor theme="4" tint="-0.249977111117893"/>
        <bgColor rgb="FFFFFFC0"/>
      </patternFill>
    </fill>
    <fill>
      <patternFill patternType="solid">
        <fgColor theme="4" tint="-0.249977111117893"/>
        <bgColor rgb="FF00FF00"/>
      </patternFill>
    </fill>
    <fill>
      <patternFill patternType="solid">
        <fgColor theme="7" tint="-0.249977111117893"/>
        <bgColor rgb="FFFFFFC0"/>
      </patternFill>
    </fill>
    <fill>
      <patternFill patternType="solid">
        <fgColor theme="7" tint="-0.249977111117893"/>
        <bgColor rgb="FF00FF00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rgb="FF00FF0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3C78D8"/>
      </patternFill>
    </fill>
    <fill>
      <patternFill patternType="solid">
        <fgColor theme="0" tint="-0.14999847407452621"/>
        <bgColor rgb="FF3C78D8"/>
      </patternFill>
    </fill>
    <fill>
      <patternFill patternType="solid">
        <fgColor theme="0"/>
        <bgColor rgb="FFFFFFC0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15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5" fillId="0" borderId="0" xfId="0" applyNumberFormat="1" applyFont="1"/>
    <xf numFmtId="0" fontId="9" fillId="0" borderId="0" xfId="0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4" fontId="5" fillId="0" borderId="0" xfId="0" applyNumberFormat="1" applyFont="1"/>
    <xf numFmtId="4" fontId="1" fillId="0" borderId="0" xfId="0" applyNumberFormat="1" applyFont="1" applyBorder="1"/>
    <xf numFmtId="0" fontId="14" fillId="0" borderId="2" xfId="0" applyFont="1" applyBorder="1" applyAlignment="1">
      <alignment horizontal="right"/>
    </xf>
    <xf numFmtId="4" fontId="13" fillId="7" borderId="4" xfId="0" applyNumberFormat="1" applyFont="1" applyFill="1" applyBorder="1" applyAlignment="1">
      <alignment horizontal="center"/>
    </xf>
    <xf numFmtId="4" fontId="13" fillId="8" borderId="4" xfId="0" applyNumberFormat="1" applyFont="1" applyFill="1" applyBorder="1" applyAlignment="1">
      <alignment horizontal="center"/>
    </xf>
    <xf numFmtId="44" fontId="4" fillId="9" borderId="2" xfId="2" applyFont="1" applyFill="1" applyBorder="1"/>
    <xf numFmtId="4" fontId="4" fillId="10" borderId="0" xfId="0" applyNumberFormat="1" applyFont="1" applyFill="1"/>
    <xf numFmtId="4" fontId="5" fillId="10" borderId="0" xfId="0" applyNumberFormat="1" applyFont="1" applyFill="1"/>
    <xf numFmtId="44" fontId="4" fillId="11" borderId="2" xfId="2" applyFont="1" applyFill="1" applyBorder="1"/>
    <xf numFmtId="0" fontId="4" fillId="12" borderId="2" xfId="0" applyFont="1" applyFill="1" applyBorder="1" applyAlignment="1">
      <alignment horizontal="right"/>
    </xf>
    <xf numFmtId="44" fontId="4" fillId="12" borderId="2" xfId="2" applyFont="1" applyFill="1" applyBorder="1"/>
    <xf numFmtId="44" fontId="4" fillId="12" borderId="1" xfId="2" applyFont="1" applyFill="1" applyBorder="1"/>
    <xf numFmtId="0" fontId="16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4" fontId="13" fillId="13" borderId="4" xfId="0" applyNumberFormat="1" applyFont="1" applyFill="1" applyBorder="1" applyAlignment="1">
      <alignment horizontal="center"/>
    </xf>
    <xf numFmtId="4" fontId="13" fillId="13" borderId="5" xfId="0" applyNumberFormat="1" applyFont="1" applyFill="1" applyBorder="1" applyAlignment="1">
      <alignment horizontal="center"/>
    </xf>
    <xf numFmtId="44" fontId="4" fillId="0" borderId="0" xfId="2" applyFont="1" applyBorder="1"/>
    <xf numFmtId="44" fontId="4" fillId="9" borderId="0" xfId="2" applyFont="1" applyFill="1" applyBorder="1"/>
    <xf numFmtId="8" fontId="22" fillId="15" borderId="1" xfId="2" applyNumberFormat="1" applyFont="1" applyFill="1" applyBorder="1"/>
    <xf numFmtId="8" fontId="22" fillId="16" borderId="2" xfId="2" applyNumberFormat="1" applyFont="1" applyFill="1" applyBorder="1"/>
    <xf numFmtId="8" fontId="23" fillId="0" borderId="2" xfId="2" applyNumberFormat="1" applyFont="1" applyBorder="1" applyAlignment="1"/>
    <xf numFmtId="8" fontId="23" fillId="12" borderId="2" xfId="2" applyNumberFormat="1" applyFont="1" applyFill="1" applyBorder="1" applyAlignment="1"/>
    <xf numFmtId="8" fontId="23" fillId="12" borderId="6" xfId="2" applyNumberFormat="1" applyFont="1" applyFill="1" applyBorder="1" applyAlignment="1"/>
    <xf numFmtId="44" fontId="3" fillId="0" borderId="2" xfId="2" applyFont="1" applyBorder="1" applyProtection="1">
      <protection locked="0"/>
    </xf>
    <xf numFmtId="44" fontId="4" fillId="0" borderId="2" xfId="2" applyFont="1" applyBorder="1" applyProtection="1">
      <protection locked="0"/>
    </xf>
    <xf numFmtId="8" fontId="23" fillId="0" borderId="2" xfId="2" applyNumberFormat="1" applyFont="1" applyBorder="1"/>
    <xf numFmtId="8" fontId="23" fillId="12" borderId="2" xfId="2" applyNumberFormat="1" applyFont="1" applyFill="1" applyBorder="1"/>
    <xf numFmtId="8" fontId="23" fillId="11" borderId="2" xfId="2" applyNumberFormat="1" applyFont="1" applyFill="1" applyBorder="1"/>
    <xf numFmtId="8" fontId="23" fillId="9" borderId="2" xfId="2" applyNumberFormat="1" applyFont="1" applyFill="1" applyBorder="1"/>
    <xf numFmtId="0" fontId="21" fillId="0" borderId="0" xfId="0" applyFont="1" applyAlignment="1">
      <alignment horizontal="center"/>
    </xf>
    <xf numFmtId="8" fontId="22" fillId="15" borderId="7" xfId="2" applyNumberFormat="1" applyFont="1" applyFill="1" applyBorder="1"/>
    <xf numFmtId="8" fontId="22" fillId="12" borderId="2" xfId="0" applyNumberFormat="1" applyFont="1" applyFill="1" applyBorder="1"/>
    <xf numFmtId="44" fontId="23" fillId="12" borderId="2" xfId="2" applyFont="1" applyFill="1" applyBorder="1"/>
    <xf numFmtId="44" fontId="26" fillId="12" borderId="2" xfId="2" applyFont="1" applyFill="1" applyBorder="1"/>
    <xf numFmtId="44" fontId="26" fillId="12" borderId="6" xfId="2" applyFont="1" applyFill="1" applyBorder="1"/>
    <xf numFmtId="0" fontId="14" fillId="0" borderId="0" xfId="0" applyFont="1" applyBorder="1" applyAlignment="1">
      <alignment horizontal="right"/>
    </xf>
    <xf numFmtId="0" fontId="13" fillId="4" borderId="2" xfId="0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/>
    </xf>
    <xf numFmtId="4" fontId="13" fillId="3" borderId="2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8" fontId="23" fillId="12" borderId="2" xfId="2" applyNumberFormat="1" applyFont="1" applyFill="1" applyBorder="1" applyProtection="1"/>
    <xf numFmtId="0" fontId="17" fillId="12" borderId="2" xfId="0" applyFont="1" applyFill="1" applyBorder="1" applyAlignment="1">
      <alignment horizontal="right"/>
    </xf>
    <xf numFmtId="8" fontId="4" fillId="0" borderId="2" xfId="2" applyNumberFormat="1" applyFont="1" applyBorder="1" applyProtection="1">
      <protection locked="0"/>
    </xf>
    <xf numFmtId="10" fontId="4" fillId="12" borderId="2" xfId="3" applyNumberFormat="1" applyFont="1" applyFill="1" applyBorder="1" applyAlignment="1">
      <alignment horizontal="right"/>
    </xf>
    <xf numFmtId="44" fontId="4" fillId="12" borderId="2" xfId="2" applyFont="1" applyFill="1" applyBorder="1" applyProtection="1"/>
    <xf numFmtId="44" fontId="4" fillId="10" borderId="2" xfId="2" applyFont="1" applyFill="1" applyBorder="1" applyProtection="1">
      <protection locked="0"/>
    </xf>
    <xf numFmtId="7" fontId="4" fillId="12" borderId="2" xfId="2" applyNumberFormat="1" applyFont="1" applyFill="1" applyBorder="1" applyProtection="1"/>
    <xf numFmtId="44" fontId="26" fillId="0" borderId="0" xfId="2" applyFont="1" applyBorder="1" applyAlignment="1" applyProtection="1">
      <alignment horizontal="center"/>
    </xf>
    <xf numFmtId="8" fontId="4" fillId="11" borderId="2" xfId="2" applyNumberFormat="1" applyFont="1" applyFill="1" applyBorder="1"/>
    <xf numFmtId="8" fontId="4" fillId="9" borderId="2" xfId="2" applyNumberFormat="1" applyFont="1" applyFill="1" applyBorder="1"/>
    <xf numFmtId="8" fontId="1" fillId="9" borderId="0" xfId="2" applyNumberFormat="1" applyFont="1" applyFill="1" applyBorder="1"/>
    <xf numFmtId="44" fontId="29" fillId="12" borderId="2" xfId="2" applyFont="1" applyFill="1" applyBorder="1" applyAlignment="1"/>
    <xf numFmtId="44" fontId="4" fillId="12" borderId="6" xfId="2" applyFont="1" applyFill="1" applyBorder="1"/>
    <xf numFmtId="44" fontId="6" fillId="12" borderId="2" xfId="2" applyFont="1" applyFill="1" applyBorder="1"/>
    <xf numFmtId="44" fontId="6" fillId="12" borderId="6" xfId="2" applyFont="1" applyFill="1" applyBorder="1"/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4" fillId="12" borderId="2" xfId="0" applyFont="1" applyFill="1" applyBorder="1" applyAlignment="1">
      <alignment horizontal="right"/>
    </xf>
    <xf numFmtId="44" fontId="3" fillId="12" borderId="2" xfId="2" applyFont="1" applyFill="1" applyBorder="1" applyProtection="1"/>
    <xf numFmtId="4" fontId="5" fillId="12" borderId="2" xfId="0" applyNumberFormat="1" applyFont="1" applyFill="1" applyBorder="1"/>
    <xf numFmtId="0" fontId="0" fillId="0" borderId="0" xfId="0" applyFont="1" applyAlignment="1">
      <alignment horizontal="right"/>
    </xf>
    <xf numFmtId="44" fontId="6" fillId="12" borderId="2" xfId="2" applyFont="1" applyFill="1" applyBorder="1" applyProtection="1"/>
    <xf numFmtId="44" fontId="4" fillId="11" borderId="2" xfId="2" applyNumberFormat="1" applyFont="1" applyFill="1" applyBorder="1"/>
    <xf numFmtId="44" fontId="6" fillId="10" borderId="2" xfId="2" applyFont="1" applyFill="1" applyBorder="1"/>
    <xf numFmtId="0" fontId="31" fillId="10" borderId="0" xfId="0" applyFont="1" applyFill="1" applyBorder="1" applyAlignment="1"/>
    <xf numFmtId="0" fontId="32" fillId="10" borderId="0" xfId="0" applyFont="1" applyFill="1" applyBorder="1" applyAlignment="1">
      <alignment horizontal="right"/>
    </xf>
    <xf numFmtId="8" fontId="33" fillId="10" borderId="0" xfId="2" applyNumberFormat="1" applyFont="1" applyFill="1" applyBorder="1"/>
    <xf numFmtId="8" fontId="33" fillId="9" borderId="0" xfId="2" applyNumberFormat="1" applyFont="1" applyFill="1" applyBorder="1"/>
    <xf numFmtId="44" fontId="0" fillId="0" borderId="2" xfId="2" applyFont="1" applyBorder="1" applyAlignment="1" applyProtection="1">
      <protection locked="0"/>
    </xf>
    <xf numFmtId="0" fontId="17" fillId="0" borderId="2" xfId="0" applyFont="1" applyBorder="1" applyAlignment="1">
      <alignment horizontal="right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/>
    </xf>
    <xf numFmtId="4" fontId="13" fillId="3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4" fontId="13" fillId="5" borderId="4" xfId="0" applyNumberFormat="1" applyFont="1" applyFill="1" applyBorder="1" applyAlignment="1">
      <alignment horizontal="center" vertical="center"/>
    </xf>
    <xf numFmtId="4" fontId="13" fillId="6" borderId="4" xfId="0" applyNumberFormat="1" applyFont="1" applyFill="1" applyBorder="1" applyAlignment="1">
      <alignment horizontal="center" vertical="center"/>
    </xf>
    <xf numFmtId="8" fontId="22" fillId="15" borderId="2" xfId="2" applyNumberFormat="1" applyFont="1" applyFill="1" applyBorder="1"/>
    <xf numFmtId="44" fontId="0" fillId="0" borderId="6" xfId="2" applyFont="1" applyBorder="1" applyAlignment="1" applyProtection="1">
      <protection locked="0"/>
    </xf>
    <xf numFmtId="44" fontId="5" fillId="0" borderId="2" xfId="2" applyFont="1" applyBorder="1" applyProtection="1">
      <protection locked="0"/>
    </xf>
    <xf numFmtId="44" fontId="5" fillId="0" borderId="6" xfId="2" applyFont="1" applyBorder="1" applyProtection="1">
      <protection locked="0"/>
    </xf>
    <xf numFmtId="44" fontId="4" fillId="0" borderId="6" xfId="2" applyFont="1" applyBorder="1" applyProtection="1">
      <protection locked="0"/>
    </xf>
    <xf numFmtId="44" fontId="6" fillId="0" borderId="2" xfId="2" applyFont="1" applyBorder="1" applyProtection="1">
      <protection locked="0"/>
    </xf>
    <xf numFmtId="44" fontId="6" fillId="0" borderId="6" xfId="2" applyFont="1" applyBorder="1" applyProtection="1">
      <protection locked="0"/>
    </xf>
    <xf numFmtId="0" fontId="31" fillId="0" borderId="0" xfId="0" applyFont="1" applyAlignment="1"/>
    <xf numFmtId="44" fontId="3" fillId="0" borderId="2" xfId="2" quotePrefix="1" applyFont="1" applyBorder="1" applyProtection="1">
      <protection locked="0"/>
    </xf>
    <xf numFmtId="0" fontId="13" fillId="17" borderId="0" xfId="0" applyFont="1" applyFill="1" applyBorder="1" applyAlignment="1" applyProtection="1">
      <alignment horizontal="center" vertical="center"/>
    </xf>
    <xf numFmtId="0" fontId="13" fillId="17" borderId="0" xfId="0" applyFont="1" applyFill="1" applyBorder="1" applyAlignment="1" applyProtection="1">
      <alignment horizontal="center" vertical="center" wrapText="1"/>
    </xf>
    <xf numFmtId="4" fontId="13" fillId="17" borderId="0" xfId="0" applyNumberFormat="1" applyFont="1" applyFill="1" applyBorder="1" applyAlignment="1" applyProtection="1">
      <alignment horizontal="center" vertical="center"/>
    </xf>
    <xf numFmtId="0" fontId="31" fillId="10" borderId="0" xfId="0" applyFont="1" applyFill="1" applyBorder="1" applyAlignment="1" applyProtection="1"/>
    <xf numFmtId="4" fontId="31" fillId="10" borderId="0" xfId="0" applyNumberFormat="1" applyFont="1" applyFill="1" applyBorder="1" applyProtection="1"/>
    <xf numFmtId="0" fontId="33" fillId="10" borderId="0" xfId="0" applyFont="1" applyFill="1" applyBorder="1" applyAlignment="1" applyProtection="1">
      <alignment horizontal="right"/>
    </xf>
    <xf numFmtId="44" fontId="33" fillId="10" borderId="0" xfId="2" applyFont="1" applyFill="1" applyBorder="1" applyProtection="1"/>
    <xf numFmtId="0" fontId="32" fillId="10" borderId="0" xfId="0" applyFont="1" applyFill="1" applyBorder="1" applyAlignment="1" applyProtection="1">
      <alignment horizontal="right"/>
    </xf>
    <xf numFmtId="0" fontId="34" fillId="10" borderId="0" xfId="0" applyFont="1" applyFill="1" applyBorder="1" applyAlignment="1" applyProtection="1">
      <alignment horizontal="center"/>
    </xf>
    <xf numFmtId="44" fontId="31" fillId="10" borderId="0" xfId="2" applyFont="1" applyFill="1" applyBorder="1" applyProtection="1"/>
    <xf numFmtId="0" fontId="34" fillId="10" borderId="0" xfId="0" applyFont="1" applyFill="1" applyBorder="1" applyAlignment="1" applyProtection="1">
      <alignment horizontal="right"/>
    </xf>
    <xf numFmtId="0" fontId="32" fillId="10" borderId="0" xfId="0" applyFont="1" applyFill="1" applyBorder="1" applyAlignment="1" applyProtection="1"/>
    <xf numFmtId="44" fontId="31" fillId="10" borderId="0" xfId="2" applyFont="1" applyFill="1" applyBorder="1" applyAlignment="1" applyProtection="1">
      <alignment horizontal="center"/>
    </xf>
    <xf numFmtId="44" fontId="33" fillId="9" borderId="0" xfId="2" applyFont="1" applyFill="1" applyBorder="1" applyProtection="1"/>
    <xf numFmtId="0" fontId="14" fillId="0" borderId="2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/>
    </xf>
    <xf numFmtId="44" fontId="3" fillId="0" borderId="0" xfId="2" applyFont="1" applyBorder="1" applyProtection="1"/>
    <xf numFmtId="8" fontId="4" fillId="9" borderId="0" xfId="2" applyNumberFormat="1" applyFont="1" applyFill="1" applyBorder="1" applyProtection="1"/>
    <xf numFmtId="0" fontId="0" fillId="0" borderId="0" xfId="0" applyFont="1" applyAlignment="1" applyProtection="1"/>
    <xf numFmtId="44" fontId="4" fillId="9" borderId="0" xfId="2" applyFont="1" applyFill="1" applyBorder="1" applyProtection="1"/>
    <xf numFmtId="44" fontId="4" fillId="10" borderId="0" xfId="2" applyFont="1" applyFill="1" applyBorder="1" applyProtection="1"/>
    <xf numFmtId="0" fontId="1" fillId="10" borderId="0" xfId="0" applyFont="1" applyFill="1" applyBorder="1" applyAlignment="1" applyProtection="1">
      <alignment horizontal="right"/>
    </xf>
    <xf numFmtId="0" fontId="35" fillId="0" borderId="0" xfId="0" applyFont="1" applyBorder="1" applyAlignment="1">
      <alignment horizontal="right"/>
    </xf>
    <xf numFmtId="4" fontId="2" fillId="0" borderId="0" xfId="0" applyNumberFormat="1" applyFont="1" applyAlignment="1"/>
    <xf numFmtId="4" fontId="14" fillId="0" borderId="6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4" fontId="36" fillId="0" borderId="6" xfId="0" applyNumberFormat="1" applyFont="1" applyBorder="1" applyAlignment="1">
      <alignment horizontal="right"/>
    </xf>
    <xf numFmtId="4" fontId="36" fillId="0" borderId="8" xfId="0" applyNumberFormat="1" applyFont="1" applyBorder="1" applyAlignment="1">
      <alignment horizontal="right"/>
    </xf>
    <xf numFmtId="4" fontId="1" fillId="14" borderId="2" xfId="0" applyNumberFormat="1" applyFont="1" applyFill="1" applyBorder="1" applyAlignment="1">
      <alignment horizontal="right"/>
    </xf>
    <xf numFmtId="4" fontId="13" fillId="2" borderId="11" xfId="0" applyNumberFormat="1" applyFont="1" applyFill="1" applyBorder="1" applyAlignment="1">
      <alignment horizontal="center"/>
    </xf>
    <xf numFmtId="4" fontId="13" fillId="2" borderId="12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" fillId="12" borderId="6" xfId="0" applyFont="1" applyFill="1" applyBorder="1" applyAlignment="1">
      <alignment horizontal="right"/>
    </xf>
    <xf numFmtId="0" fontId="1" fillId="12" borderId="8" xfId="0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24" fillId="0" borderId="0" xfId="0" applyFont="1" applyAlignment="1">
      <alignment horizontal="center"/>
    </xf>
    <xf numFmtId="0" fontId="35" fillId="0" borderId="6" xfId="0" applyFont="1" applyBorder="1" applyAlignment="1">
      <alignment horizontal="right"/>
    </xf>
    <xf numFmtId="0" fontId="35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 applyAlignment="1"/>
    <xf numFmtId="0" fontId="6" fillId="12" borderId="2" xfId="0" applyFont="1" applyFill="1" applyBorder="1" applyAlignment="1">
      <alignment horizontal="right"/>
    </xf>
    <xf numFmtId="0" fontId="6" fillId="12" borderId="2" xfId="0" applyFont="1" applyFill="1" applyBorder="1" applyAlignment="1"/>
    <xf numFmtId="4" fontId="6" fillId="12" borderId="2" xfId="0" applyNumberFormat="1" applyFont="1" applyFill="1" applyBorder="1"/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8">
    <dxf>
      <font>
        <color rgb="FFFF0000"/>
      </font>
    </dxf>
    <dxf>
      <font>
        <color theme="4" tint="-0.24994659260841701"/>
      </font>
    </dxf>
    <dxf>
      <font>
        <color rgb="FF9C0006"/>
      </font>
    </dxf>
    <dxf>
      <font>
        <color theme="4" tint="-0.24994659260841701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126999</xdr:colOff>
      <xdr:row>0</xdr:row>
      <xdr:rowOff>161636</xdr:rowOff>
    </xdr:from>
    <xdr:to>
      <xdr:col>1</xdr:col>
      <xdr:colOff>2864068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8FD9D8-B67E-AD46-8716-3855D8077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272" y="161636"/>
          <a:ext cx="2737069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tasesor.com/despacho/gmconsulting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gmconsulting.pro/" TargetMode="External"/><Relationship Id="rId1" Type="http://schemas.openxmlformats.org/officeDocument/2006/relationships/hyperlink" Target="https://netasesor.com/despacho/gmconsulting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s://netasesor.com/despacho/gmconsul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outlinePr summaryBelow="0" summaryRight="0"/>
  </sheetPr>
  <dimension ref="A3:AA1002"/>
  <sheetViews>
    <sheetView showGridLines="0" tabSelected="1" zoomScale="110" zoomScaleNormal="110" workbookViewId="0">
      <selection activeCell="D34" sqref="D34"/>
    </sheetView>
  </sheetViews>
  <sheetFormatPr baseColWidth="10" defaultColWidth="14.5" defaultRowHeight="15.75" customHeight="1" x14ac:dyDescent="0.15"/>
  <cols>
    <col min="1" max="1" width="4.1640625" customWidth="1"/>
    <col min="2" max="2" width="46.1640625" customWidth="1"/>
    <col min="3" max="3" width="13.6640625" customWidth="1"/>
    <col min="4" max="4" width="14.5" customWidth="1"/>
    <col min="5" max="7" width="14.5" bestFit="1" customWidth="1"/>
    <col min="8" max="16" width="15.1640625" bestFit="1" customWidth="1"/>
  </cols>
  <sheetData>
    <row r="3" spans="2:16" ht="15" customHeight="1" x14ac:dyDescent="0.2">
      <c r="N3" s="143" t="s">
        <v>75</v>
      </c>
      <c r="O3" s="143"/>
      <c r="P3" s="143"/>
    </row>
    <row r="4" spans="2:16" ht="16" customHeight="1" x14ac:dyDescent="0.2">
      <c r="N4" s="143" t="s">
        <v>76</v>
      </c>
      <c r="O4" s="143"/>
      <c r="P4" s="143"/>
    </row>
    <row r="5" spans="2:16" ht="18" customHeight="1" x14ac:dyDescent="0.2">
      <c r="B5" s="25" t="s">
        <v>53</v>
      </c>
      <c r="C5" s="25"/>
      <c r="N5" s="144" t="s">
        <v>78</v>
      </c>
      <c r="O5" s="144"/>
      <c r="P5" s="144"/>
    </row>
    <row r="6" spans="2:16" ht="1" hidden="1" customHeight="1" x14ac:dyDescent="0.2">
      <c r="B6" s="25"/>
      <c r="C6" s="25"/>
      <c r="N6" s="78"/>
      <c r="O6" s="78"/>
      <c r="P6" s="78"/>
    </row>
    <row r="7" spans="2:16" ht="1" hidden="1" customHeight="1" x14ac:dyDescent="0.2">
      <c r="B7" s="26">
        <v>913209541</v>
      </c>
      <c r="C7" s="54"/>
      <c r="N7" s="78"/>
      <c r="O7" s="78"/>
      <c r="P7" s="78"/>
    </row>
    <row r="8" spans="2:16" ht="15" customHeight="1" x14ac:dyDescent="0.2">
      <c r="B8" s="54"/>
      <c r="C8" s="54"/>
      <c r="N8" s="144" t="s">
        <v>119</v>
      </c>
      <c r="O8" s="144"/>
      <c r="P8" s="144"/>
    </row>
    <row r="9" spans="2:16" ht="28" customHeight="1" x14ac:dyDescent="0.2">
      <c r="B9" s="26"/>
      <c r="C9" s="54"/>
    </row>
    <row r="10" spans="2:16" ht="15.75" customHeight="1" x14ac:dyDescent="0.2">
      <c r="B10" s="149" t="s">
        <v>74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2:16" ht="8" customHeight="1" x14ac:dyDescent="0.2">
      <c r="B11" s="53"/>
      <c r="C11" s="7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2:16" ht="7" customHeight="1" x14ac:dyDescent="0.2">
      <c r="B12" s="26"/>
      <c r="C12" s="54"/>
    </row>
    <row r="13" spans="2:16" ht="15.75" customHeight="1" x14ac:dyDescent="0.2">
      <c r="B13" s="146" t="s">
        <v>57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</row>
    <row r="14" spans="2:16" ht="6" customHeight="1" x14ac:dyDescent="0.2">
      <c r="B14" s="24"/>
      <c r="C14" s="7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16" ht="15.75" customHeight="1" x14ac:dyDescent="0.2">
      <c r="B15" s="147" t="s">
        <v>51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</row>
    <row r="16" spans="2:16" ht="15.75" customHeight="1" x14ac:dyDescent="0.2">
      <c r="B16" s="148" t="s">
        <v>52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8" spans="2:27" ht="15.75" customHeight="1" x14ac:dyDescent="0.2">
      <c r="B18" s="145" t="s">
        <v>91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</row>
    <row r="19" spans="2:27" ht="8" customHeight="1" x14ac:dyDescent="0.15"/>
    <row r="20" spans="2:27" ht="36" customHeight="1" x14ac:dyDescent="0.15">
      <c r="B20" s="88" t="s">
        <v>54</v>
      </c>
      <c r="C20" s="89" t="s">
        <v>108</v>
      </c>
      <c r="D20" s="90" t="s">
        <v>0</v>
      </c>
      <c r="E20" s="90" t="s">
        <v>1</v>
      </c>
      <c r="F20" s="90" t="s">
        <v>2</v>
      </c>
      <c r="G20" s="90" t="s">
        <v>3</v>
      </c>
      <c r="H20" s="90" t="s">
        <v>4</v>
      </c>
      <c r="I20" s="90" t="s">
        <v>5</v>
      </c>
      <c r="J20" s="90" t="s">
        <v>6</v>
      </c>
      <c r="K20" s="90" t="s">
        <v>7</v>
      </c>
      <c r="L20" s="90" t="s">
        <v>8</v>
      </c>
      <c r="M20" s="90" t="s">
        <v>9</v>
      </c>
      <c r="N20" s="90" t="s">
        <v>10</v>
      </c>
      <c r="O20" s="90" t="s">
        <v>11</v>
      </c>
      <c r="P20" s="91" t="s">
        <v>46</v>
      </c>
    </row>
    <row r="21" spans="2:27" ht="16" x14ac:dyDescent="0.2">
      <c r="B21" s="21" t="s">
        <v>48</v>
      </c>
      <c r="C21" s="21"/>
      <c r="D21" s="22">
        <f>SUM(D22:D29)</f>
        <v>0</v>
      </c>
      <c r="E21" s="22">
        <f t="shared" ref="E21:O21" si="0">SUM(E22:E26)</f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22">
        <f t="shared" si="0"/>
        <v>0</v>
      </c>
      <c r="P21" s="65">
        <f t="shared" ref="P21" si="1">SUM(D21:O21)</f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6" x14ac:dyDescent="0.2">
      <c r="B22" s="87" t="s">
        <v>92</v>
      </c>
      <c r="C22" s="120" t="s">
        <v>112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105">
        <v>0</v>
      </c>
      <c r="O22" s="37">
        <v>0</v>
      </c>
      <c r="P22" s="66">
        <f>SUM(D22:O22)</f>
        <v>0</v>
      </c>
    </row>
    <row r="23" spans="2:27" ht="16" x14ac:dyDescent="0.2">
      <c r="B23" s="14" t="s">
        <v>93</v>
      </c>
      <c r="C23" s="120" t="s">
        <v>112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66">
        <f t="shared" ref="P23:P25" si="2">SUM(D23:O23)</f>
        <v>0</v>
      </c>
    </row>
    <row r="24" spans="2:27" ht="16" x14ac:dyDescent="0.2">
      <c r="B24" s="14" t="s">
        <v>94</v>
      </c>
      <c r="C24" s="120" t="s">
        <v>112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66">
        <f t="shared" si="2"/>
        <v>0</v>
      </c>
    </row>
    <row r="25" spans="2:27" ht="16" x14ac:dyDescent="0.2">
      <c r="B25" s="14" t="s">
        <v>106</v>
      </c>
      <c r="C25" s="120" t="s">
        <v>112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66">
        <f t="shared" si="2"/>
        <v>0</v>
      </c>
    </row>
    <row r="26" spans="2:27" ht="16" x14ac:dyDescent="0.2">
      <c r="B26" s="87" t="s">
        <v>95</v>
      </c>
      <c r="C26" s="120" t="s">
        <v>112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66">
        <f t="shared" ref="P26:P29" si="3">SUM(D26:O26)</f>
        <v>0</v>
      </c>
    </row>
    <row r="27" spans="2:27" ht="16" x14ac:dyDescent="0.2">
      <c r="B27" s="14" t="s">
        <v>97</v>
      </c>
      <c r="C27" s="120" t="s">
        <v>112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66">
        <f t="shared" si="3"/>
        <v>0</v>
      </c>
    </row>
    <row r="28" spans="2:27" ht="16" x14ac:dyDescent="0.2">
      <c r="B28" s="14" t="s">
        <v>96</v>
      </c>
      <c r="C28" s="120" t="s">
        <v>112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66">
        <f t="shared" si="3"/>
        <v>0</v>
      </c>
    </row>
    <row r="29" spans="2:27" ht="16" x14ac:dyDescent="0.2">
      <c r="B29" s="14" t="s">
        <v>98</v>
      </c>
      <c r="C29" s="120" t="s">
        <v>112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66">
        <f t="shared" si="3"/>
        <v>0</v>
      </c>
    </row>
    <row r="30" spans="2:27" ht="16" x14ac:dyDescent="0.2">
      <c r="B30" s="121"/>
      <c r="C30" s="12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3"/>
    </row>
    <row r="31" spans="2:27" ht="2" customHeight="1" x14ac:dyDescent="0.2">
      <c r="B31" s="1"/>
      <c r="C31" s="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6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" x14ac:dyDescent="0.15">
      <c r="B32" s="21" t="s">
        <v>12</v>
      </c>
      <c r="C32" s="21"/>
      <c r="D32" s="22">
        <f t="shared" ref="D32:O32" si="4">SUM(D33:D42)</f>
        <v>0</v>
      </c>
      <c r="E32" s="22">
        <f t="shared" si="4"/>
        <v>0</v>
      </c>
      <c r="F32" s="22">
        <f t="shared" si="4"/>
        <v>0</v>
      </c>
      <c r="G32" s="22">
        <f t="shared" si="4"/>
        <v>0</v>
      </c>
      <c r="H32" s="22">
        <f t="shared" si="4"/>
        <v>0</v>
      </c>
      <c r="I32" s="22">
        <f t="shared" si="4"/>
        <v>0</v>
      </c>
      <c r="J32" s="22">
        <f t="shared" si="4"/>
        <v>0</v>
      </c>
      <c r="K32" s="22">
        <f t="shared" si="4"/>
        <v>0</v>
      </c>
      <c r="L32" s="22">
        <f t="shared" si="4"/>
        <v>0</v>
      </c>
      <c r="M32" s="22">
        <f t="shared" si="4"/>
        <v>0</v>
      </c>
      <c r="N32" s="22">
        <f t="shared" si="4"/>
        <v>0</v>
      </c>
      <c r="O32" s="22">
        <f t="shared" si="4"/>
        <v>0</v>
      </c>
      <c r="P32" s="65">
        <f>SUM(D32:O32)</f>
        <v>0</v>
      </c>
    </row>
    <row r="33" spans="2:16" ht="16" x14ac:dyDescent="0.2">
      <c r="B33" s="14" t="s">
        <v>99</v>
      </c>
      <c r="C33" s="120" t="s">
        <v>112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66">
        <f>SUM(D33:O33)</f>
        <v>0</v>
      </c>
    </row>
    <row r="34" spans="2:16" ht="16" x14ac:dyDescent="0.2">
      <c r="B34" s="14" t="s">
        <v>100</v>
      </c>
      <c r="C34" s="120" t="s">
        <v>112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66">
        <f t="shared" ref="P34:P41" si="5">SUM(D34:O34)</f>
        <v>0</v>
      </c>
    </row>
    <row r="35" spans="2:16" ht="16" x14ac:dyDescent="0.2">
      <c r="B35" s="14" t="s">
        <v>101</v>
      </c>
      <c r="C35" s="120" t="s">
        <v>112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66">
        <f t="shared" si="5"/>
        <v>0</v>
      </c>
    </row>
    <row r="36" spans="2:16" ht="16" x14ac:dyDescent="0.2">
      <c r="B36" s="14" t="s">
        <v>102</v>
      </c>
      <c r="C36" s="120" t="s">
        <v>112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66">
        <f t="shared" si="5"/>
        <v>0</v>
      </c>
    </row>
    <row r="37" spans="2:16" ht="16" x14ac:dyDescent="0.2">
      <c r="B37" s="14" t="s">
        <v>103</v>
      </c>
      <c r="C37" s="120" t="s">
        <v>112</v>
      </c>
      <c r="D37" s="86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66">
        <f t="shared" si="5"/>
        <v>0</v>
      </c>
    </row>
    <row r="38" spans="2:16" ht="16" x14ac:dyDescent="0.2">
      <c r="B38" s="14" t="s">
        <v>104</v>
      </c>
      <c r="C38" s="120" t="s">
        <v>112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66">
        <f t="shared" si="5"/>
        <v>0</v>
      </c>
    </row>
    <row r="39" spans="2:16" ht="16" x14ac:dyDescent="0.2">
      <c r="B39" s="14" t="s">
        <v>105</v>
      </c>
      <c r="C39" s="120" t="s">
        <v>112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66">
        <f t="shared" si="5"/>
        <v>0</v>
      </c>
    </row>
    <row r="40" spans="2:16" ht="16" x14ac:dyDescent="0.2">
      <c r="B40" s="14" t="s">
        <v>107</v>
      </c>
      <c r="C40" s="120" t="s">
        <v>112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66">
        <f t="shared" si="5"/>
        <v>0</v>
      </c>
    </row>
    <row r="41" spans="2:16" ht="16" x14ac:dyDescent="0.2">
      <c r="B41" s="14" t="s">
        <v>13</v>
      </c>
      <c r="C41" s="120" t="s">
        <v>112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66">
        <f t="shared" si="5"/>
        <v>0</v>
      </c>
    </row>
    <row r="42" spans="2:16" ht="16" x14ac:dyDescent="0.2">
      <c r="B42" s="14" t="s">
        <v>72</v>
      </c>
      <c r="C42" s="92"/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66">
        <f>SUM(D42:O42)</f>
        <v>0</v>
      </c>
    </row>
    <row r="43" spans="2:16" ht="16" x14ac:dyDescent="0.2">
      <c r="B43" s="49"/>
      <c r="C43" s="49"/>
      <c r="D43" s="64" t="str">
        <f t="shared" ref="D43:O43" si="6">IF(AND(D21=0,D32&lt;&gt;0),"REGULARIZAR","")</f>
        <v/>
      </c>
      <c r="E43" s="64" t="str">
        <f t="shared" si="6"/>
        <v/>
      </c>
      <c r="F43" s="64" t="str">
        <f t="shared" si="6"/>
        <v/>
      </c>
      <c r="G43" s="64" t="str">
        <f t="shared" si="6"/>
        <v/>
      </c>
      <c r="H43" s="64" t="str">
        <f t="shared" si="6"/>
        <v/>
      </c>
      <c r="I43" s="64" t="str">
        <f t="shared" si="6"/>
        <v/>
      </c>
      <c r="J43" s="64" t="str">
        <f t="shared" si="6"/>
        <v/>
      </c>
      <c r="K43" s="64" t="str">
        <f t="shared" si="6"/>
        <v/>
      </c>
      <c r="L43" s="64" t="str">
        <f t="shared" si="6"/>
        <v/>
      </c>
      <c r="M43" s="64" t="str">
        <f t="shared" si="6"/>
        <v/>
      </c>
      <c r="N43" s="64" t="str">
        <f t="shared" si="6"/>
        <v/>
      </c>
      <c r="O43" s="64" t="str">
        <f t="shared" si="6"/>
        <v/>
      </c>
      <c r="P43" s="31"/>
    </row>
    <row r="44" spans="2:16" ht="16" x14ac:dyDescent="0.2">
      <c r="B44" s="58" t="s">
        <v>82</v>
      </c>
      <c r="C44" s="58"/>
      <c r="D44" s="62">
        <v>0</v>
      </c>
      <c r="E44" s="63">
        <f>D45</f>
        <v>0</v>
      </c>
      <c r="F44" s="63">
        <f t="shared" ref="F44:O44" si="7">E45</f>
        <v>0</v>
      </c>
      <c r="G44" s="63">
        <f t="shared" si="7"/>
        <v>0</v>
      </c>
      <c r="H44" s="63">
        <f t="shared" si="7"/>
        <v>0</v>
      </c>
      <c r="I44" s="63">
        <f t="shared" si="7"/>
        <v>0</v>
      </c>
      <c r="J44" s="63">
        <f t="shared" si="7"/>
        <v>0</v>
      </c>
      <c r="K44" s="63">
        <f t="shared" si="7"/>
        <v>0</v>
      </c>
      <c r="L44" s="63">
        <f t="shared" si="7"/>
        <v>0</v>
      </c>
      <c r="M44" s="63">
        <f t="shared" si="7"/>
        <v>0</v>
      </c>
      <c r="N44" s="63">
        <f t="shared" si="7"/>
        <v>0</v>
      </c>
      <c r="O44" s="63">
        <f t="shared" si="7"/>
        <v>0</v>
      </c>
      <c r="P44" s="65">
        <f>O44</f>
        <v>0</v>
      </c>
    </row>
    <row r="45" spans="2:16" ht="16" x14ac:dyDescent="0.2">
      <c r="B45" s="58" t="s">
        <v>83</v>
      </c>
      <c r="C45" s="58"/>
      <c r="D45" s="61">
        <f>IF(-D42+D44&lt;0,"ERROR",-D42+D44)</f>
        <v>0</v>
      </c>
      <c r="E45" s="61">
        <f t="shared" ref="E45:O45" si="8">IF(-E42+E44&lt;0,"ERROR",-E42+E44)</f>
        <v>0</v>
      </c>
      <c r="F45" s="61">
        <f t="shared" si="8"/>
        <v>0</v>
      </c>
      <c r="G45" s="61">
        <f t="shared" si="8"/>
        <v>0</v>
      </c>
      <c r="H45" s="61">
        <f t="shared" si="8"/>
        <v>0</v>
      </c>
      <c r="I45" s="61">
        <f t="shared" si="8"/>
        <v>0</v>
      </c>
      <c r="J45" s="61">
        <f t="shared" si="8"/>
        <v>0</v>
      </c>
      <c r="K45" s="61">
        <f t="shared" si="8"/>
        <v>0</v>
      </c>
      <c r="L45" s="61">
        <f t="shared" si="8"/>
        <v>0</v>
      </c>
      <c r="M45" s="61">
        <f t="shared" si="8"/>
        <v>0</v>
      </c>
      <c r="N45" s="61">
        <f t="shared" si="8"/>
        <v>0</v>
      </c>
      <c r="O45" s="61">
        <f t="shared" si="8"/>
        <v>0</v>
      </c>
      <c r="P45" s="80">
        <f>O45</f>
        <v>0</v>
      </c>
    </row>
    <row r="46" spans="2:16" ht="13" x14ac:dyDescent="0.15">
      <c r="B46" s="124"/>
      <c r="C46" s="124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5"/>
    </row>
    <row r="47" spans="2:16" ht="13" x14ac:dyDescent="0.15">
      <c r="B47" s="21" t="s">
        <v>80</v>
      </c>
      <c r="C47" s="21"/>
      <c r="D47" s="57">
        <f t="shared" ref="D47:P47" si="9">D21-D32</f>
        <v>0</v>
      </c>
      <c r="E47" s="57">
        <f t="shared" si="9"/>
        <v>0</v>
      </c>
      <c r="F47" s="57">
        <f t="shared" si="9"/>
        <v>0</v>
      </c>
      <c r="G47" s="57">
        <f t="shared" si="9"/>
        <v>0</v>
      </c>
      <c r="H47" s="57">
        <f t="shared" si="9"/>
        <v>0</v>
      </c>
      <c r="I47" s="57">
        <f t="shared" si="9"/>
        <v>0</v>
      </c>
      <c r="J47" s="57">
        <f t="shared" si="9"/>
        <v>0</v>
      </c>
      <c r="K47" s="57">
        <f t="shared" si="9"/>
        <v>0</v>
      </c>
      <c r="L47" s="57">
        <f t="shared" si="9"/>
        <v>0</v>
      </c>
      <c r="M47" s="57">
        <f t="shared" si="9"/>
        <v>0</v>
      </c>
      <c r="N47" s="57">
        <f t="shared" si="9"/>
        <v>0</v>
      </c>
      <c r="O47" s="57">
        <f t="shared" si="9"/>
        <v>0</v>
      </c>
      <c r="P47" s="57">
        <f t="shared" si="9"/>
        <v>0</v>
      </c>
    </row>
    <row r="48" spans="2:16" ht="13" x14ac:dyDescent="0.15">
      <c r="B48" s="21" t="s">
        <v>81</v>
      </c>
      <c r="C48" s="21"/>
      <c r="D48" s="60">
        <f t="shared" ref="D48:P48" si="10">IFERROR(D47/D32,0)</f>
        <v>0</v>
      </c>
      <c r="E48" s="60">
        <f t="shared" si="10"/>
        <v>0</v>
      </c>
      <c r="F48" s="60">
        <f t="shared" si="10"/>
        <v>0</v>
      </c>
      <c r="G48" s="60">
        <f t="shared" si="10"/>
        <v>0</v>
      </c>
      <c r="H48" s="60">
        <f t="shared" si="10"/>
        <v>0</v>
      </c>
      <c r="I48" s="60">
        <f t="shared" si="10"/>
        <v>0</v>
      </c>
      <c r="J48" s="60">
        <f t="shared" si="10"/>
        <v>0</v>
      </c>
      <c r="K48" s="60">
        <f t="shared" si="10"/>
        <v>0</v>
      </c>
      <c r="L48" s="60">
        <f t="shared" si="10"/>
        <v>0</v>
      </c>
      <c r="M48" s="60">
        <f t="shared" si="10"/>
        <v>0</v>
      </c>
      <c r="N48" s="60">
        <f t="shared" si="10"/>
        <v>0</v>
      </c>
      <c r="O48" s="60">
        <f t="shared" si="10"/>
        <v>0</v>
      </c>
      <c r="P48" s="60">
        <f t="shared" si="10"/>
        <v>0</v>
      </c>
    </row>
    <row r="49" spans="2:16" ht="16" x14ac:dyDescent="0.2">
      <c r="B49" s="121"/>
      <c r="C49" s="121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4"/>
    </row>
    <row r="50" spans="2:16" ht="34" x14ac:dyDescent="0.15">
      <c r="B50" s="94" t="s">
        <v>55</v>
      </c>
      <c r="C50" s="93" t="s">
        <v>113</v>
      </c>
      <c r="D50" s="95" t="s">
        <v>0</v>
      </c>
      <c r="E50" s="95" t="s">
        <v>1</v>
      </c>
      <c r="F50" s="95" t="s">
        <v>2</v>
      </c>
      <c r="G50" s="96" t="s">
        <v>3</v>
      </c>
      <c r="H50" s="96" t="s">
        <v>4</v>
      </c>
      <c r="I50" s="96" t="s">
        <v>5</v>
      </c>
      <c r="J50" s="96" t="s">
        <v>6</v>
      </c>
      <c r="K50" s="96" t="s">
        <v>7</v>
      </c>
      <c r="L50" s="96" t="s">
        <v>8</v>
      </c>
      <c r="M50" s="96" t="s">
        <v>9</v>
      </c>
      <c r="N50" s="96" t="s">
        <v>10</v>
      </c>
      <c r="O50" s="96" t="s">
        <v>11</v>
      </c>
      <c r="P50" s="96" t="s">
        <v>46</v>
      </c>
    </row>
    <row r="51" spans="2:16" ht="13" x14ac:dyDescent="0.15">
      <c r="B51" s="21" t="s">
        <v>61</v>
      </c>
      <c r="C51" s="21"/>
      <c r="D51" s="22">
        <f>SUM(D52:D54)</f>
        <v>0</v>
      </c>
      <c r="E51" s="22">
        <f t="shared" ref="E51:O51" si="11">SUM(E52:E54)</f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0">
        <f t="shared" ref="P51:P66" si="12">SUM(D51:O51)</f>
        <v>0</v>
      </c>
    </row>
    <row r="52" spans="2:16" ht="16" x14ac:dyDescent="0.2">
      <c r="B52" s="14" t="s">
        <v>25</v>
      </c>
      <c r="C52" s="75"/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17">
        <f t="shared" si="12"/>
        <v>0</v>
      </c>
    </row>
    <row r="53" spans="2:16" ht="16" x14ac:dyDescent="0.2">
      <c r="B53" s="14" t="s">
        <v>26</v>
      </c>
      <c r="C53" s="75"/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17">
        <f t="shared" si="12"/>
        <v>0</v>
      </c>
    </row>
    <row r="54" spans="2:16" ht="16" x14ac:dyDescent="0.2">
      <c r="B54" s="14" t="s">
        <v>27</v>
      </c>
      <c r="C54" s="75"/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17">
        <f t="shared" si="12"/>
        <v>0</v>
      </c>
    </row>
    <row r="55" spans="2:16" ht="13" x14ac:dyDescent="0.15">
      <c r="B55" s="21" t="s">
        <v>14</v>
      </c>
      <c r="C55" s="21"/>
      <c r="D55" s="22">
        <f>SUM(D56:D65)</f>
        <v>0</v>
      </c>
      <c r="E55" s="22">
        <f t="shared" ref="E55:O55" si="13">SUM(E56:E65)</f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0">
        <f t="shared" si="12"/>
        <v>0</v>
      </c>
    </row>
    <row r="56" spans="2:16" ht="16" x14ac:dyDescent="0.2">
      <c r="B56" s="14" t="s">
        <v>15</v>
      </c>
      <c r="C56" s="120" t="s">
        <v>112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/>
      <c r="M56" s="37">
        <v>0</v>
      </c>
      <c r="N56" s="37">
        <v>0</v>
      </c>
      <c r="O56" s="37">
        <v>0</v>
      </c>
      <c r="P56" s="17">
        <f t="shared" si="12"/>
        <v>0</v>
      </c>
    </row>
    <row r="57" spans="2:16" ht="16" x14ac:dyDescent="0.2">
      <c r="B57" s="14" t="s">
        <v>16</v>
      </c>
      <c r="C57" s="120" t="s">
        <v>112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17">
        <f t="shared" si="12"/>
        <v>0</v>
      </c>
    </row>
    <row r="58" spans="2:16" ht="16" x14ac:dyDescent="0.2">
      <c r="B58" s="14" t="s">
        <v>17</v>
      </c>
      <c r="C58" s="120" t="s">
        <v>112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17">
        <f t="shared" si="12"/>
        <v>0</v>
      </c>
    </row>
    <row r="59" spans="2:16" ht="16" x14ac:dyDescent="0.2">
      <c r="B59" s="14" t="s">
        <v>18</v>
      </c>
      <c r="C59" s="120" t="s">
        <v>112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17">
        <f t="shared" si="12"/>
        <v>0</v>
      </c>
    </row>
    <row r="60" spans="2:16" ht="16" x14ac:dyDescent="0.2">
      <c r="B60" s="14" t="s">
        <v>19</v>
      </c>
      <c r="C60" s="120" t="s">
        <v>112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17">
        <f t="shared" si="12"/>
        <v>0</v>
      </c>
    </row>
    <row r="61" spans="2:16" ht="16" x14ac:dyDescent="0.2">
      <c r="B61" s="14" t="s">
        <v>20</v>
      </c>
      <c r="C61" s="120" t="s">
        <v>112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17">
        <f t="shared" si="12"/>
        <v>0</v>
      </c>
    </row>
    <row r="62" spans="2:16" ht="16" x14ac:dyDescent="0.2">
      <c r="B62" s="14" t="s">
        <v>21</v>
      </c>
      <c r="C62" s="120" t="s">
        <v>112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17">
        <f t="shared" si="12"/>
        <v>0</v>
      </c>
    </row>
    <row r="63" spans="2:16" ht="16" x14ac:dyDescent="0.2">
      <c r="B63" s="14" t="s">
        <v>22</v>
      </c>
      <c r="C63" s="120" t="s">
        <v>112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17">
        <f t="shared" si="12"/>
        <v>0</v>
      </c>
    </row>
    <row r="64" spans="2:16" ht="16" x14ac:dyDescent="0.2">
      <c r="B64" s="14" t="s">
        <v>23</v>
      </c>
      <c r="C64" s="120" t="s">
        <v>112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17">
        <f t="shared" si="12"/>
        <v>0</v>
      </c>
    </row>
    <row r="65" spans="1:27" ht="16" x14ac:dyDescent="0.2">
      <c r="B65" s="14" t="s">
        <v>24</v>
      </c>
      <c r="C65" s="120" t="s">
        <v>112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17">
        <f t="shared" si="12"/>
        <v>0</v>
      </c>
    </row>
    <row r="66" spans="1:27" ht="13" x14ac:dyDescent="0.15">
      <c r="B66" s="21" t="s">
        <v>49</v>
      </c>
      <c r="C66" s="21"/>
      <c r="D66" s="22">
        <f>D51+D55</f>
        <v>0</v>
      </c>
      <c r="E66" s="23">
        <f t="shared" ref="E66:O66" si="14">E51+E55</f>
        <v>0</v>
      </c>
      <c r="F66" s="23">
        <f t="shared" si="14"/>
        <v>0</v>
      </c>
      <c r="G66" s="23">
        <f t="shared" si="14"/>
        <v>0</v>
      </c>
      <c r="H66" s="23">
        <f t="shared" si="14"/>
        <v>0</v>
      </c>
      <c r="I66" s="23">
        <f t="shared" si="14"/>
        <v>0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23">
        <f t="shared" si="14"/>
        <v>0</v>
      </c>
      <c r="N66" s="23">
        <f t="shared" si="14"/>
        <v>0</v>
      </c>
      <c r="O66" s="23">
        <f t="shared" si="14"/>
        <v>0</v>
      </c>
      <c r="P66" s="20">
        <f t="shared" si="12"/>
        <v>0</v>
      </c>
    </row>
    <row r="67" spans="1:27" ht="18" x14ac:dyDescent="0.2"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8" x14ac:dyDescent="0.2">
      <c r="B68" s="141" t="s">
        <v>50</v>
      </c>
      <c r="C68" s="142"/>
      <c r="D68" s="15" t="s">
        <v>0</v>
      </c>
      <c r="E68" s="15" t="s">
        <v>1</v>
      </c>
      <c r="F68" s="15" t="s">
        <v>2</v>
      </c>
      <c r="G68" s="16" t="s">
        <v>3</v>
      </c>
      <c r="H68" s="16" t="s">
        <v>4</v>
      </c>
      <c r="I68" s="16" t="s">
        <v>5</v>
      </c>
      <c r="J68" s="16" t="s">
        <v>6</v>
      </c>
      <c r="K68" s="16" t="s">
        <v>7</v>
      </c>
      <c r="L68" s="16" t="s">
        <v>8</v>
      </c>
      <c r="M68" s="16" t="s">
        <v>9</v>
      </c>
      <c r="N68" s="16" t="s">
        <v>10</v>
      </c>
      <c r="O68" s="16" t="s">
        <v>11</v>
      </c>
      <c r="P68" s="16" t="s">
        <v>11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6" x14ac:dyDescent="0.2">
      <c r="B69" s="139" t="s">
        <v>47</v>
      </c>
      <c r="C69" s="140"/>
      <c r="D69" s="40">
        <f>D47-D66</f>
        <v>0</v>
      </c>
      <c r="E69" s="40">
        <f t="shared" ref="E69:N69" si="15">E47-E66</f>
        <v>0</v>
      </c>
      <c r="F69" s="40">
        <f t="shared" si="15"/>
        <v>0</v>
      </c>
      <c r="G69" s="40">
        <f t="shared" si="15"/>
        <v>0</v>
      </c>
      <c r="H69" s="40">
        <f t="shared" si="15"/>
        <v>0</v>
      </c>
      <c r="I69" s="40">
        <f t="shared" si="15"/>
        <v>0</v>
      </c>
      <c r="J69" s="40">
        <f t="shared" si="15"/>
        <v>0</v>
      </c>
      <c r="K69" s="40">
        <f t="shared" si="15"/>
        <v>0</v>
      </c>
      <c r="L69" s="40">
        <f t="shared" si="15"/>
        <v>0</v>
      </c>
      <c r="M69" s="40">
        <f t="shared" si="15"/>
        <v>0</v>
      </c>
      <c r="N69" s="40">
        <f t="shared" si="15"/>
        <v>0</v>
      </c>
      <c r="O69" s="40">
        <f>O47-O66</f>
        <v>0</v>
      </c>
      <c r="P69" s="41">
        <f>SUM(D69:O69)</f>
        <v>0</v>
      </c>
    </row>
    <row r="70" spans="1:27" ht="16" x14ac:dyDescent="0.2">
      <c r="A70" s="82"/>
      <c r="B70" s="83"/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5"/>
      <c r="Q70" s="82"/>
    </row>
    <row r="71" spans="1:27" ht="16" x14ac:dyDescent="0.2">
      <c r="B71" s="139" t="s">
        <v>30</v>
      </c>
      <c r="C71" s="140"/>
      <c r="D71" s="22">
        <f>SUM(D72)</f>
        <v>0</v>
      </c>
      <c r="E71" s="22">
        <f t="shared" ref="E71:N71" si="16">SUM(E72)</f>
        <v>0</v>
      </c>
      <c r="F71" s="22">
        <f t="shared" si="16"/>
        <v>0</v>
      </c>
      <c r="G71" s="22">
        <f t="shared" si="16"/>
        <v>0</v>
      </c>
      <c r="H71" s="22">
        <f t="shared" si="16"/>
        <v>0</v>
      </c>
      <c r="I71" s="22">
        <f t="shared" si="16"/>
        <v>0</v>
      </c>
      <c r="J71" s="22">
        <f t="shared" si="16"/>
        <v>0</v>
      </c>
      <c r="K71" s="22">
        <f t="shared" si="16"/>
        <v>0</v>
      </c>
      <c r="L71" s="22">
        <f t="shared" si="16"/>
        <v>0</v>
      </c>
      <c r="M71" s="22">
        <f t="shared" si="16"/>
        <v>0</v>
      </c>
      <c r="N71" s="22">
        <f t="shared" si="16"/>
        <v>0</v>
      </c>
      <c r="O71" s="22">
        <f>SUM(O72)</f>
        <v>0</v>
      </c>
      <c r="P71" s="20">
        <f>SUM(D71:O71)</f>
        <v>0</v>
      </c>
    </row>
    <row r="72" spans="1:27" ht="16" customHeight="1" x14ac:dyDescent="0.2">
      <c r="B72" s="137" t="s">
        <v>31</v>
      </c>
      <c r="C72" s="138"/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17">
        <f t="shared" ref="P72:P85" si="17">SUM(D72:O72)</f>
        <v>0</v>
      </c>
    </row>
    <row r="73" spans="1:27" ht="16" x14ac:dyDescent="0.2">
      <c r="B73" s="139" t="s">
        <v>62</v>
      </c>
      <c r="C73" s="140"/>
      <c r="D73" s="22">
        <f>D74-D75</f>
        <v>0</v>
      </c>
      <c r="E73" s="22">
        <f t="shared" ref="E73:O73" si="18">E74-E75</f>
        <v>0</v>
      </c>
      <c r="F73" s="22">
        <f t="shared" si="18"/>
        <v>0</v>
      </c>
      <c r="G73" s="22">
        <f t="shared" si="18"/>
        <v>0</v>
      </c>
      <c r="H73" s="22">
        <f t="shared" si="18"/>
        <v>0</v>
      </c>
      <c r="I73" s="22">
        <f t="shared" si="18"/>
        <v>0</v>
      </c>
      <c r="J73" s="22">
        <f t="shared" si="18"/>
        <v>0</v>
      </c>
      <c r="K73" s="22">
        <f t="shared" si="18"/>
        <v>0</v>
      </c>
      <c r="L73" s="22">
        <f t="shared" si="18"/>
        <v>0</v>
      </c>
      <c r="M73" s="22">
        <f t="shared" si="18"/>
        <v>0</v>
      </c>
      <c r="N73" s="22">
        <f t="shared" si="18"/>
        <v>0</v>
      </c>
      <c r="O73" s="22">
        <f t="shared" si="18"/>
        <v>0</v>
      </c>
      <c r="P73" s="22">
        <f>P74-P75</f>
        <v>0</v>
      </c>
    </row>
    <row r="74" spans="1:27" ht="16" x14ac:dyDescent="0.2">
      <c r="B74" s="137" t="s">
        <v>33</v>
      </c>
      <c r="C74" s="138"/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17">
        <f t="shared" si="17"/>
        <v>0</v>
      </c>
    </row>
    <row r="75" spans="1:27" ht="16" x14ac:dyDescent="0.2">
      <c r="B75" s="137" t="s">
        <v>29</v>
      </c>
      <c r="C75" s="138"/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17">
        <f t="shared" si="17"/>
        <v>0</v>
      </c>
    </row>
    <row r="76" spans="1:27" ht="16" x14ac:dyDescent="0.2">
      <c r="B76" s="139" t="s">
        <v>34</v>
      </c>
      <c r="C76" s="140"/>
      <c r="D76" s="22">
        <f>D77</f>
        <v>0</v>
      </c>
      <c r="E76" s="22">
        <f t="shared" ref="E76:O76" si="19">E77</f>
        <v>0</v>
      </c>
      <c r="F76" s="22">
        <f t="shared" si="19"/>
        <v>0</v>
      </c>
      <c r="G76" s="22">
        <f t="shared" si="19"/>
        <v>0</v>
      </c>
      <c r="H76" s="22">
        <f t="shared" si="19"/>
        <v>0</v>
      </c>
      <c r="I76" s="22">
        <f t="shared" si="19"/>
        <v>0</v>
      </c>
      <c r="J76" s="22">
        <f t="shared" si="19"/>
        <v>0</v>
      </c>
      <c r="K76" s="22">
        <f t="shared" si="19"/>
        <v>0</v>
      </c>
      <c r="L76" s="22">
        <f t="shared" si="19"/>
        <v>0</v>
      </c>
      <c r="M76" s="22">
        <f t="shared" si="19"/>
        <v>0</v>
      </c>
      <c r="N76" s="22">
        <f t="shared" si="19"/>
        <v>0</v>
      </c>
      <c r="O76" s="22">
        <f t="shared" si="19"/>
        <v>0</v>
      </c>
      <c r="P76" s="20">
        <f t="shared" si="17"/>
        <v>0</v>
      </c>
    </row>
    <row r="77" spans="1:27" ht="16" x14ac:dyDescent="0.2">
      <c r="B77" s="150" t="s">
        <v>66</v>
      </c>
      <c r="C77" s="151"/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17">
        <f t="shared" si="17"/>
        <v>0</v>
      </c>
    </row>
    <row r="78" spans="1:27" ht="18" x14ac:dyDescent="0.2">
      <c r="B78" s="139" t="s">
        <v>32</v>
      </c>
      <c r="C78" s="140"/>
      <c r="D78" s="22">
        <f>D79</f>
        <v>0</v>
      </c>
      <c r="E78" s="22">
        <f t="shared" ref="E78:O78" si="20">E79</f>
        <v>0</v>
      </c>
      <c r="F78" s="22">
        <f t="shared" si="20"/>
        <v>0</v>
      </c>
      <c r="G78" s="22">
        <f t="shared" si="20"/>
        <v>0</v>
      </c>
      <c r="H78" s="22">
        <f t="shared" si="20"/>
        <v>0</v>
      </c>
      <c r="I78" s="22">
        <f t="shared" si="20"/>
        <v>0</v>
      </c>
      <c r="J78" s="22">
        <f t="shared" si="20"/>
        <v>0</v>
      </c>
      <c r="K78" s="22">
        <f t="shared" si="20"/>
        <v>0</v>
      </c>
      <c r="L78" s="22">
        <f t="shared" si="20"/>
        <v>0</v>
      </c>
      <c r="M78" s="22">
        <f t="shared" si="20"/>
        <v>0</v>
      </c>
      <c r="N78" s="22">
        <f t="shared" si="20"/>
        <v>0</v>
      </c>
      <c r="O78" s="22">
        <f t="shared" si="20"/>
        <v>0</v>
      </c>
      <c r="P78" s="20">
        <f t="shared" si="17"/>
        <v>0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7" customHeight="1" x14ac:dyDescent="0.2">
      <c r="B79" s="150" t="s">
        <v>64</v>
      </c>
      <c r="C79" s="151"/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17">
        <f t="shared" si="17"/>
        <v>0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6" x14ac:dyDescent="0.2">
      <c r="B80" s="139" t="s">
        <v>28</v>
      </c>
      <c r="C80" s="140"/>
      <c r="D80" s="22">
        <f>D81</f>
        <v>0</v>
      </c>
      <c r="E80" s="22">
        <f t="shared" ref="E80:O80" si="21">E81</f>
        <v>0</v>
      </c>
      <c r="F80" s="22">
        <f t="shared" si="21"/>
        <v>0</v>
      </c>
      <c r="G80" s="22">
        <f t="shared" si="21"/>
        <v>0</v>
      </c>
      <c r="H80" s="22">
        <f t="shared" si="21"/>
        <v>0</v>
      </c>
      <c r="I80" s="22">
        <f t="shared" si="21"/>
        <v>0</v>
      </c>
      <c r="J80" s="22">
        <f t="shared" si="21"/>
        <v>0</v>
      </c>
      <c r="K80" s="22">
        <f t="shared" si="21"/>
        <v>0</v>
      </c>
      <c r="L80" s="22">
        <f t="shared" si="21"/>
        <v>0</v>
      </c>
      <c r="M80" s="22">
        <f t="shared" si="21"/>
        <v>0</v>
      </c>
      <c r="N80" s="22">
        <f t="shared" si="21"/>
        <v>0</v>
      </c>
      <c r="O80" s="22">
        <f t="shared" si="21"/>
        <v>0</v>
      </c>
      <c r="P80" s="20">
        <f t="shared" si="17"/>
        <v>0</v>
      </c>
    </row>
    <row r="81" spans="2:27" ht="16" customHeight="1" x14ac:dyDescent="0.2">
      <c r="B81" s="150" t="s">
        <v>65</v>
      </c>
      <c r="C81" s="151"/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17">
        <f t="shared" si="17"/>
        <v>0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2:27" ht="16" x14ac:dyDescent="0.2">
      <c r="B82" s="152" t="s">
        <v>63</v>
      </c>
      <c r="C82" s="153"/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17">
        <f t="shared" si="17"/>
        <v>0</v>
      </c>
    </row>
    <row r="83" spans="2:27" ht="16" x14ac:dyDescent="0.2">
      <c r="B83" s="127"/>
      <c r="C83" s="127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5"/>
    </row>
    <row r="84" spans="2:27" ht="16" x14ac:dyDescent="0.2">
      <c r="B84" s="139" t="s">
        <v>67</v>
      </c>
      <c r="C84" s="140"/>
      <c r="D84" s="40">
        <f>D69-D71+D73-D76+D78-D80-D82</f>
        <v>0</v>
      </c>
      <c r="E84" s="40">
        <f t="shared" ref="E84:N84" si="22">E69-E71+E73-E76+E78-E80-E82</f>
        <v>0</v>
      </c>
      <c r="F84" s="40">
        <f t="shared" si="22"/>
        <v>0</v>
      </c>
      <c r="G84" s="40">
        <f t="shared" si="22"/>
        <v>0</v>
      </c>
      <c r="H84" s="40">
        <f t="shared" si="22"/>
        <v>0</v>
      </c>
      <c r="I84" s="40">
        <f t="shared" si="22"/>
        <v>0</v>
      </c>
      <c r="J84" s="40">
        <f t="shared" si="22"/>
        <v>0</v>
      </c>
      <c r="K84" s="40">
        <f t="shared" si="22"/>
        <v>0</v>
      </c>
      <c r="L84" s="40">
        <f t="shared" si="22"/>
        <v>0</v>
      </c>
      <c r="M84" s="40">
        <f t="shared" si="22"/>
        <v>0</v>
      </c>
      <c r="N84" s="40">
        <f t="shared" si="22"/>
        <v>0</v>
      </c>
      <c r="O84" s="40">
        <f>O69-O71+O73-O76+O78-O80-O82</f>
        <v>0</v>
      </c>
      <c r="P84" s="41">
        <f t="shared" si="17"/>
        <v>0</v>
      </c>
    </row>
    <row r="85" spans="2:27" ht="16" x14ac:dyDescent="0.2">
      <c r="B85" s="150" t="s">
        <v>69</v>
      </c>
      <c r="C85" s="151"/>
      <c r="D85" s="39">
        <f>-D84*25%</f>
        <v>0</v>
      </c>
      <c r="E85" s="39">
        <f t="shared" ref="E85:O85" si="23">E84*25%</f>
        <v>0</v>
      </c>
      <c r="F85" s="39">
        <f t="shared" si="23"/>
        <v>0</v>
      </c>
      <c r="G85" s="39">
        <f t="shared" si="23"/>
        <v>0</v>
      </c>
      <c r="H85" s="39">
        <f t="shared" si="23"/>
        <v>0</v>
      </c>
      <c r="I85" s="39">
        <f t="shared" si="23"/>
        <v>0</v>
      </c>
      <c r="J85" s="39">
        <f t="shared" si="23"/>
        <v>0</v>
      </c>
      <c r="K85" s="39">
        <f t="shared" si="23"/>
        <v>0</v>
      </c>
      <c r="L85" s="39">
        <f t="shared" si="23"/>
        <v>0</v>
      </c>
      <c r="M85" s="39">
        <f t="shared" si="23"/>
        <v>0</v>
      </c>
      <c r="N85" s="39">
        <f t="shared" si="23"/>
        <v>0</v>
      </c>
      <c r="O85" s="39">
        <f t="shared" si="23"/>
        <v>0</v>
      </c>
      <c r="P85" s="42">
        <f t="shared" si="17"/>
        <v>0</v>
      </c>
    </row>
    <row r="86" spans="2:27" ht="16" x14ac:dyDescent="0.2">
      <c r="B86" s="128"/>
      <c r="C86" s="128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</row>
    <row r="87" spans="2:27" ht="16" x14ac:dyDescent="0.2">
      <c r="B87" s="139" t="s">
        <v>68</v>
      </c>
      <c r="C87" s="140"/>
      <c r="D87" s="33">
        <f>D84+D85</f>
        <v>0</v>
      </c>
      <c r="E87" s="33">
        <f t="shared" ref="E87:O87" si="24">E84+E85</f>
        <v>0</v>
      </c>
      <c r="F87" s="33">
        <f t="shared" si="24"/>
        <v>0</v>
      </c>
      <c r="G87" s="33">
        <f t="shared" si="24"/>
        <v>0</v>
      </c>
      <c r="H87" s="33">
        <f t="shared" si="24"/>
        <v>0</v>
      </c>
      <c r="I87" s="33">
        <f t="shared" si="24"/>
        <v>0</v>
      </c>
      <c r="J87" s="33">
        <f t="shared" si="24"/>
        <v>0</v>
      </c>
      <c r="K87" s="33">
        <f t="shared" si="24"/>
        <v>0</v>
      </c>
      <c r="L87" s="33">
        <f t="shared" si="24"/>
        <v>0</v>
      </c>
      <c r="M87" s="33">
        <f t="shared" si="24"/>
        <v>0</v>
      </c>
      <c r="N87" s="33">
        <f t="shared" si="24"/>
        <v>0</v>
      </c>
      <c r="O87" s="33">
        <f t="shared" si="24"/>
        <v>0</v>
      </c>
      <c r="P87" s="33">
        <f>SUM(D87:O87)</f>
        <v>0</v>
      </c>
    </row>
    <row r="88" spans="2:27" ht="13" x14ac:dyDescent="0.1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9"/>
    </row>
    <row r="89" spans="2:27" ht="13" x14ac:dyDescent="0.15">
      <c r="B89" s="10"/>
      <c r="C89" s="10"/>
      <c r="D89" s="9"/>
      <c r="E89" s="9"/>
      <c r="F89" s="9"/>
      <c r="G89" s="5"/>
      <c r="H89" s="5"/>
      <c r="I89" s="5"/>
      <c r="J89" s="5"/>
      <c r="K89" s="5"/>
      <c r="L89" s="5"/>
      <c r="M89" s="5"/>
      <c r="N89" s="5"/>
      <c r="O89" s="5"/>
      <c r="P89" s="19"/>
    </row>
    <row r="90" spans="2:27" ht="13" x14ac:dyDescent="0.15">
      <c r="D90" s="6"/>
      <c r="E90" s="11"/>
      <c r="F90" s="6"/>
      <c r="G90" s="6"/>
      <c r="H90" s="6"/>
      <c r="I90" s="6"/>
      <c r="J90" s="6"/>
      <c r="K90" s="6"/>
      <c r="L90" s="6"/>
      <c r="M90" s="6"/>
      <c r="N90" s="6"/>
      <c r="O90" s="6"/>
      <c r="P90" s="19"/>
    </row>
    <row r="91" spans="2:27" ht="13" x14ac:dyDescent="0.15"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9"/>
    </row>
    <row r="92" spans="2:27" ht="13" x14ac:dyDescent="0.15"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9"/>
    </row>
    <row r="93" spans="2:27" ht="18" x14ac:dyDescent="0.2">
      <c r="B93" s="146" t="s">
        <v>56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</row>
    <row r="94" spans="2:27" ht="9" customHeight="1" x14ac:dyDescent="0.2">
      <c r="B94" s="24"/>
      <c r="C94" s="7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2:27" ht="16" x14ac:dyDescent="0.2">
      <c r="B95" s="147" t="s">
        <v>51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</row>
    <row r="96" spans="2:27" ht="16" x14ac:dyDescent="0.2">
      <c r="B96" s="148" t="s">
        <v>52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</row>
    <row r="97" spans="2:16" ht="16" x14ac:dyDescent="0.2">
      <c r="B97" s="27"/>
      <c r="C97" s="74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2:16" ht="16" x14ac:dyDescent="0.2">
      <c r="B98" s="145" t="s">
        <v>91</v>
      </c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</row>
    <row r="99" spans="2:16" ht="7" customHeight="1" x14ac:dyDescent="0.1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2:16" ht="16" x14ac:dyDescent="0.2">
      <c r="B100" s="135" t="s">
        <v>35</v>
      </c>
      <c r="C100" s="136"/>
      <c r="D100" s="28" t="s">
        <v>0</v>
      </c>
      <c r="E100" s="28" t="s">
        <v>1</v>
      </c>
      <c r="F100" s="28" t="s">
        <v>2</v>
      </c>
      <c r="G100" s="28" t="s">
        <v>3</v>
      </c>
      <c r="H100" s="28" t="s">
        <v>4</v>
      </c>
      <c r="I100" s="28" t="s">
        <v>5</v>
      </c>
      <c r="J100" s="28" t="s">
        <v>6</v>
      </c>
      <c r="K100" s="28" t="s">
        <v>7</v>
      </c>
      <c r="L100" s="28" t="s">
        <v>8</v>
      </c>
      <c r="M100" s="28" t="s">
        <v>9</v>
      </c>
      <c r="N100" s="28" t="s">
        <v>10</v>
      </c>
      <c r="O100" s="29" t="s">
        <v>11</v>
      </c>
      <c r="P100" s="29" t="s">
        <v>58</v>
      </c>
    </row>
    <row r="101" spans="2:16" ht="16" x14ac:dyDescent="0.2">
      <c r="B101" s="132" t="s">
        <v>36</v>
      </c>
      <c r="C101" s="133"/>
      <c r="D101" s="34"/>
      <c r="E101" s="35">
        <f>D123</f>
        <v>0</v>
      </c>
      <c r="F101" s="35">
        <f t="shared" ref="F101:O101" si="25">E123</f>
        <v>0</v>
      </c>
      <c r="G101" s="35">
        <f t="shared" si="25"/>
        <v>0</v>
      </c>
      <c r="H101" s="35">
        <f t="shared" si="25"/>
        <v>0</v>
      </c>
      <c r="I101" s="35">
        <f t="shared" si="25"/>
        <v>0</v>
      </c>
      <c r="J101" s="35">
        <f t="shared" si="25"/>
        <v>0</v>
      </c>
      <c r="K101" s="35">
        <f t="shared" si="25"/>
        <v>0</v>
      </c>
      <c r="L101" s="35">
        <f t="shared" si="25"/>
        <v>0</v>
      </c>
      <c r="M101" s="35">
        <f t="shared" si="25"/>
        <v>0</v>
      </c>
      <c r="N101" s="35">
        <f t="shared" si="25"/>
        <v>0</v>
      </c>
      <c r="O101" s="36">
        <f t="shared" si="25"/>
        <v>0</v>
      </c>
      <c r="P101" s="40">
        <f t="shared" ref="P101:P121" si="26">SUM(D101:O101)</f>
        <v>0</v>
      </c>
    </row>
    <row r="102" spans="2:16" ht="16" x14ac:dyDescent="0.2">
      <c r="B102" s="137" t="s">
        <v>114</v>
      </c>
      <c r="C102" s="138"/>
      <c r="D102" s="22">
        <f>D165</f>
        <v>0</v>
      </c>
      <c r="E102" s="22">
        <f t="shared" ref="E102:O102" si="27">E165</f>
        <v>0</v>
      </c>
      <c r="F102" s="22">
        <f t="shared" si="27"/>
        <v>0</v>
      </c>
      <c r="G102" s="22">
        <f t="shared" si="27"/>
        <v>0</v>
      </c>
      <c r="H102" s="22">
        <f t="shared" si="27"/>
        <v>0</v>
      </c>
      <c r="I102" s="22">
        <f t="shared" si="27"/>
        <v>0</v>
      </c>
      <c r="J102" s="22">
        <f t="shared" si="27"/>
        <v>0</v>
      </c>
      <c r="K102" s="22">
        <f t="shared" si="27"/>
        <v>0</v>
      </c>
      <c r="L102" s="22">
        <f t="shared" si="27"/>
        <v>0</v>
      </c>
      <c r="M102" s="22">
        <f t="shared" si="27"/>
        <v>0</v>
      </c>
      <c r="N102" s="22">
        <f t="shared" si="27"/>
        <v>0</v>
      </c>
      <c r="O102" s="22">
        <f t="shared" si="27"/>
        <v>0</v>
      </c>
      <c r="P102" s="70">
        <f t="shared" si="26"/>
        <v>0</v>
      </c>
    </row>
    <row r="103" spans="2:16" ht="16" x14ac:dyDescent="0.2">
      <c r="B103" s="130" t="s">
        <v>37</v>
      </c>
      <c r="C103" s="131"/>
      <c r="D103" s="22">
        <f t="shared" ref="D103:O103" si="28">D78</f>
        <v>0</v>
      </c>
      <c r="E103" s="22">
        <f t="shared" si="28"/>
        <v>0</v>
      </c>
      <c r="F103" s="22">
        <f t="shared" si="28"/>
        <v>0</v>
      </c>
      <c r="G103" s="22">
        <f t="shared" si="28"/>
        <v>0</v>
      </c>
      <c r="H103" s="22">
        <f t="shared" si="28"/>
        <v>0</v>
      </c>
      <c r="I103" s="22">
        <f t="shared" si="28"/>
        <v>0</v>
      </c>
      <c r="J103" s="22">
        <f t="shared" si="28"/>
        <v>0</v>
      </c>
      <c r="K103" s="22">
        <f t="shared" si="28"/>
        <v>0</v>
      </c>
      <c r="L103" s="22">
        <f t="shared" si="28"/>
        <v>0</v>
      </c>
      <c r="M103" s="22">
        <f t="shared" si="28"/>
        <v>0</v>
      </c>
      <c r="N103" s="22">
        <f t="shared" si="28"/>
        <v>0</v>
      </c>
      <c r="O103" s="22">
        <f t="shared" si="28"/>
        <v>0</v>
      </c>
      <c r="P103" s="70">
        <f t="shared" si="26"/>
        <v>0</v>
      </c>
    </row>
    <row r="104" spans="2:16" ht="16" x14ac:dyDescent="0.2">
      <c r="B104" s="130" t="s">
        <v>59</v>
      </c>
      <c r="C104" s="131"/>
      <c r="D104" s="68">
        <f t="shared" ref="D104:O104" si="29">D74</f>
        <v>0</v>
      </c>
      <c r="E104" s="68">
        <f t="shared" si="29"/>
        <v>0</v>
      </c>
      <c r="F104" s="68">
        <f t="shared" si="29"/>
        <v>0</v>
      </c>
      <c r="G104" s="68">
        <f t="shared" si="29"/>
        <v>0</v>
      </c>
      <c r="H104" s="68">
        <f t="shared" si="29"/>
        <v>0</v>
      </c>
      <c r="I104" s="68">
        <f t="shared" si="29"/>
        <v>0</v>
      </c>
      <c r="J104" s="68">
        <f t="shared" si="29"/>
        <v>0</v>
      </c>
      <c r="K104" s="68">
        <f t="shared" si="29"/>
        <v>0</v>
      </c>
      <c r="L104" s="68">
        <f t="shared" si="29"/>
        <v>0</v>
      </c>
      <c r="M104" s="68">
        <f t="shared" si="29"/>
        <v>0</v>
      </c>
      <c r="N104" s="68">
        <f t="shared" si="29"/>
        <v>0</v>
      </c>
      <c r="O104" s="68">
        <f t="shared" si="29"/>
        <v>0</v>
      </c>
      <c r="P104" s="70">
        <f t="shared" si="26"/>
        <v>0</v>
      </c>
    </row>
    <row r="105" spans="2:16" ht="16" x14ac:dyDescent="0.2">
      <c r="B105" s="130" t="s">
        <v>60</v>
      </c>
      <c r="C105" s="131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98"/>
      <c r="P105" s="81">
        <f t="shared" si="26"/>
        <v>0</v>
      </c>
    </row>
    <row r="106" spans="2:16" ht="16" x14ac:dyDescent="0.2">
      <c r="B106" s="130" t="s">
        <v>90</v>
      </c>
      <c r="C106" s="131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100"/>
      <c r="P106" s="81">
        <f t="shared" si="26"/>
        <v>0</v>
      </c>
    </row>
    <row r="107" spans="2:16" ht="16" x14ac:dyDescent="0.2">
      <c r="B107" s="132" t="s">
        <v>38</v>
      </c>
      <c r="C107" s="133"/>
      <c r="D107" s="46">
        <f t="shared" ref="D107:O107" si="30">SUM(D102:D106)</f>
        <v>0</v>
      </c>
      <c r="E107" s="46">
        <f t="shared" si="30"/>
        <v>0</v>
      </c>
      <c r="F107" s="46">
        <f t="shared" si="30"/>
        <v>0</v>
      </c>
      <c r="G107" s="46">
        <f t="shared" si="30"/>
        <v>0</v>
      </c>
      <c r="H107" s="46">
        <f t="shared" si="30"/>
        <v>0</v>
      </c>
      <c r="I107" s="46">
        <f t="shared" si="30"/>
        <v>0</v>
      </c>
      <c r="J107" s="46">
        <f t="shared" si="30"/>
        <v>0</v>
      </c>
      <c r="K107" s="46">
        <f t="shared" si="30"/>
        <v>0</v>
      </c>
      <c r="L107" s="46">
        <f t="shared" si="30"/>
        <v>0</v>
      </c>
      <c r="M107" s="46">
        <f t="shared" si="30"/>
        <v>0</v>
      </c>
      <c r="N107" s="46">
        <f t="shared" si="30"/>
        <v>0</v>
      </c>
      <c r="O107" s="46">
        <f t="shared" si="30"/>
        <v>0</v>
      </c>
      <c r="P107" s="46">
        <f t="shared" si="26"/>
        <v>0</v>
      </c>
    </row>
    <row r="108" spans="2:16" ht="16" x14ac:dyDescent="0.2">
      <c r="B108" s="129"/>
      <c r="C108" s="129"/>
      <c r="D108" s="12"/>
      <c r="E108" s="12"/>
      <c r="F108" s="12"/>
      <c r="G108" s="7"/>
      <c r="H108" s="7"/>
      <c r="I108" s="7"/>
      <c r="J108" s="7"/>
      <c r="K108" s="7"/>
      <c r="L108" s="7"/>
      <c r="M108" s="7"/>
      <c r="N108" s="7"/>
      <c r="O108" s="7"/>
      <c r="P108" s="81">
        <f t="shared" si="26"/>
        <v>0</v>
      </c>
    </row>
    <row r="109" spans="2:16" ht="16" x14ac:dyDescent="0.2">
      <c r="B109" s="130" t="s">
        <v>115</v>
      </c>
      <c r="C109" s="131"/>
      <c r="D109" s="22">
        <f>D178</f>
        <v>0</v>
      </c>
      <c r="E109" s="22">
        <f t="shared" ref="E109:O109" si="31">E178</f>
        <v>0</v>
      </c>
      <c r="F109" s="22">
        <f t="shared" si="31"/>
        <v>0</v>
      </c>
      <c r="G109" s="22">
        <f t="shared" si="31"/>
        <v>0</v>
      </c>
      <c r="H109" s="22">
        <f t="shared" si="31"/>
        <v>0</v>
      </c>
      <c r="I109" s="22">
        <f t="shared" si="31"/>
        <v>0</v>
      </c>
      <c r="J109" s="22">
        <f t="shared" si="31"/>
        <v>0</v>
      </c>
      <c r="K109" s="22">
        <f t="shared" si="31"/>
        <v>0</v>
      </c>
      <c r="L109" s="22">
        <f t="shared" si="31"/>
        <v>0</v>
      </c>
      <c r="M109" s="22">
        <f t="shared" si="31"/>
        <v>0</v>
      </c>
      <c r="N109" s="22">
        <f t="shared" si="31"/>
        <v>0</v>
      </c>
      <c r="O109" s="22">
        <f t="shared" si="31"/>
        <v>0</v>
      </c>
      <c r="P109" s="70">
        <f t="shared" si="26"/>
        <v>0</v>
      </c>
    </row>
    <row r="110" spans="2:16" ht="16" x14ac:dyDescent="0.2">
      <c r="B110" s="137" t="s">
        <v>116</v>
      </c>
      <c r="C110" s="138"/>
      <c r="D110" s="22">
        <f>(D51-E114)</f>
        <v>0</v>
      </c>
      <c r="E110" s="22">
        <f t="shared" ref="E110:O110" si="32">E51</f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2">
        <f t="shared" si="32"/>
        <v>0</v>
      </c>
      <c r="K110" s="22">
        <f t="shared" si="32"/>
        <v>0</v>
      </c>
      <c r="L110" s="22">
        <f t="shared" si="32"/>
        <v>0</v>
      </c>
      <c r="M110" s="22">
        <f t="shared" si="32"/>
        <v>0</v>
      </c>
      <c r="N110" s="22">
        <f t="shared" si="32"/>
        <v>0</v>
      </c>
      <c r="O110" s="22">
        <f t="shared" si="32"/>
        <v>0</v>
      </c>
      <c r="P110" s="70">
        <f t="shared" si="26"/>
        <v>0</v>
      </c>
    </row>
    <row r="111" spans="2:16" ht="16" x14ac:dyDescent="0.2">
      <c r="B111" s="130" t="s">
        <v>70</v>
      </c>
      <c r="C111" s="131"/>
      <c r="D111" s="22"/>
      <c r="E111" s="22"/>
      <c r="F111" s="22"/>
      <c r="G111" s="22">
        <f>IF(G140&gt;0,G140, 0)</f>
        <v>0</v>
      </c>
      <c r="H111" s="22"/>
      <c r="I111" s="22"/>
      <c r="J111" s="22">
        <f>IF(J142&gt;0,J142,0)</f>
        <v>0</v>
      </c>
      <c r="K111" s="22"/>
      <c r="L111" s="22"/>
      <c r="M111" s="22">
        <f>IF(M142&gt;0,M142,0)</f>
        <v>0</v>
      </c>
      <c r="N111" s="22"/>
      <c r="O111" s="69"/>
      <c r="P111" s="70">
        <f t="shared" si="26"/>
        <v>0</v>
      </c>
    </row>
    <row r="112" spans="2:16" ht="16" x14ac:dyDescent="0.2">
      <c r="B112" s="130" t="s">
        <v>71</v>
      </c>
      <c r="C112" s="131"/>
      <c r="D112" s="22"/>
      <c r="E112" s="22"/>
      <c r="F112" s="22"/>
      <c r="G112" s="22">
        <f>(D56+E56+F56)*19%</f>
        <v>0</v>
      </c>
      <c r="H112" s="22"/>
      <c r="I112" s="22"/>
      <c r="J112" s="22">
        <f>(G56+H56+I56)*19%</f>
        <v>0</v>
      </c>
      <c r="K112" s="22"/>
      <c r="L112" s="22"/>
      <c r="M112" s="22">
        <f>(J56+K56+L56)*19%</f>
        <v>0</v>
      </c>
      <c r="N112" s="22"/>
      <c r="O112" s="69"/>
      <c r="P112" s="70"/>
    </row>
    <row r="113" spans="2:27" ht="14" customHeight="1" x14ac:dyDescent="0.2">
      <c r="B113" s="130" t="s">
        <v>39</v>
      </c>
      <c r="C113" s="131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1"/>
      <c r="P113" s="70">
        <f t="shared" si="26"/>
        <v>0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2:27" ht="16" x14ac:dyDescent="0.2">
      <c r="B114" s="130" t="s">
        <v>79</v>
      </c>
      <c r="C114" s="131"/>
      <c r="D114" s="22"/>
      <c r="E114" s="22">
        <f t="shared" ref="E114:O114" si="33">(D52+D53)*31.4%</f>
        <v>0</v>
      </c>
      <c r="F114" s="22">
        <f t="shared" si="33"/>
        <v>0</v>
      </c>
      <c r="G114" s="22">
        <f t="shared" si="33"/>
        <v>0</v>
      </c>
      <c r="H114" s="22">
        <f t="shared" si="33"/>
        <v>0</v>
      </c>
      <c r="I114" s="22">
        <f t="shared" si="33"/>
        <v>0</v>
      </c>
      <c r="J114" s="22">
        <f t="shared" si="33"/>
        <v>0</v>
      </c>
      <c r="K114" s="22">
        <f t="shared" si="33"/>
        <v>0</v>
      </c>
      <c r="L114" s="22">
        <f t="shared" si="33"/>
        <v>0</v>
      </c>
      <c r="M114" s="22">
        <f t="shared" si="33"/>
        <v>0</v>
      </c>
      <c r="N114" s="22">
        <f t="shared" si="33"/>
        <v>0</v>
      </c>
      <c r="O114" s="22">
        <f t="shared" si="33"/>
        <v>0</v>
      </c>
      <c r="P114" s="70">
        <f t="shared" si="26"/>
        <v>0</v>
      </c>
    </row>
    <row r="115" spans="2:27" ht="16" x14ac:dyDescent="0.2">
      <c r="B115" s="130" t="s">
        <v>84</v>
      </c>
      <c r="C115" s="131"/>
      <c r="D115" s="22">
        <f>D192</f>
        <v>0</v>
      </c>
      <c r="E115" s="22">
        <f t="shared" ref="E115:O115" si="34">E192</f>
        <v>0</v>
      </c>
      <c r="F115" s="22">
        <f t="shared" si="34"/>
        <v>0</v>
      </c>
      <c r="G115" s="22">
        <f t="shared" si="34"/>
        <v>0</v>
      </c>
      <c r="H115" s="22">
        <f t="shared" si="34"/>
        <v>0</v>
      </c>
      <c r="I115" s="22">
        <f t="shared" si="34"/>
        <v>0</v>
      </c>
      <c r="J115" s="22">
        <f t="shared" si="34"/>
        <v>0</v>
      </c>
      <c r="K115" s="22">
        <f t="shared" si="34"/>
        <v>0</v>
      </c>
      <c r="L115" s="22">
        <f t="shared" si="34"/>
        <v>0</v>
      </c>
      <c r="M115" s="22">
        <f t="shared" si="34"/>
        <v>0</v>
      </c>
      <c r="N115" s="22">
        <f t="shared" si="34"/>
        <v>0</v>
      </c>
      <c r="O115" s="22">
        <f t="shared" si="34"/>
        <v>0</v>
      </c>
      <c r="P115" s="70">
        <f t="shared" si="26"/>
        <v>0</v>
      </c>
    </row>
    <row r="116" spans="2:27" ht="16" x14ac:dyDescent="0.2">
      <c r="B116" s="130" t="s">
        <v>40</v>
      </c>
      <c r="C116" s="131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101"/>
      <c r="P116" s="81">
        <f t="shared" si="26"/>
        <v>0</v>
      </c>
    </row>
    <row r="117" spans="2:27" ht="16" x14ac:dyDescent="0.2">
      <c r="B117" s="130" t="s">
        <v>41</v>
      </c>
      <c r="C117" s="131"/>
      <c r="D117" s="22">
        <f t="shared" ref="D117:O117" si="35">D80</f>
        <v>0</v>
      </c>
      <c r="E117" s="22">
        <f t="shared" si="35"/>
        <v>0</v>
      </c>
      <c r="F117" s="22">
        <f t="shared" si="35"/>
        <v>0</v>
      </c>
      <c r="G117" s="22">
        <f t="shared" si="35"/>
        <v>0</v>
      </c>
      <c r="H117" s="22">
        <f t="shared" si="35"/>
        <v>0</v>
      </c>
      <c r="I117" s="22">
        <f t="shared" si="35"/>
        <v>0</v>
      </c>
      <c r="J117" s="22">
        <f t="shared" si="35"/>
        <v>0</v>
      </c>
      <c r="K117" s="22">
        <f t="shared" si="35"/>
        <v>0</v>
      </c>
      <c r="L117" s="22">
        <f t="shared" si="35"/>
        <v>0</v>
      </c>
      <c r="M117" s="22">
        <f t="shared" si="35"/>
        <v>0</v>
      </c>
      <c r="N117" s="22">
        <f t="shared" si="35"/>
        <v>0</v>
      </c>
      <c r="O117" s="22">
        <f t="shared" si="35"/>
        <v>0</v>
      </c>
      <c r="P117" s="70">
        <f t="shared" si="26"/>
        <v>0</v>
      </c>
    </row>
    <row r="118" spans="2:27" ht="16" x14ac:dyDescent="0.2">
      <c r="B118" s="130" t="s">
        <v>77</v>
      </c>
      <c r="C118" s="13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3"/>
      <c r="P118" s="81">
        <f t="shared" si="26"/>
        <v>0</v>
      </c>
    </row>
    <row r="119" spans="2:27" ht="16" x14ac:dyDescent="0.2">
      <c r="B119" s="130" t="s">
        <v>42</v>
      </c>
      <c r="C119" s="13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3"/>
      <c r="P119" s="81">
        <f t="shared" si="26"/>
        <v>0</v>
      </c>
    </row>
    <row r="120" spans="2:27" ht="16" x14ac:dyDescent="0.2">
      <c r="B120" s="130" t="s">
        <v>43</v>
      </c>
      <c r="C120" s="13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3"/>
      <c r="P120" s="81">
        <f t="shared" si="26"/>
        <v>0</v>
      </c>
    </row>
    <row r="121" spans="2:27" ht="16" x14ac:dyDescent="0.2">
      <c r="B121" s="132" t="s">
        <v>44</v>
      </c>
      <c r="C121" s="133"/>
      <c r="D121" s="47">
        <f>SUM(D109:D120)</f>
        <v>0</v>
      </c>
      <c r="E121" s="47">
        <f t="shared" ref="E121:F121" si="36">SUM(E109:E120)</f>
        <v>0</v>
      </c>
      <c r="F121" s="47">
        <f t="shared" si="36"/>
        <v>0</v>
      </c>
      <c r="G121" s="47">
        <f t="shared" ref="G121:O121" si="37">SUM(G109:G120)</f>
        <v>0</v>
      </c>
      <c r="H121" s="47">
        <f t="shared" si="37"/>
        <v>0</v>
      </c>
      <c r="I121" s="47">
        <f t="shared" si="37"/>
        <v>0</v>
      </c>
      <c r="J121" s="47">
        <f t="shared" si="37"/>
        <v>0</v>
      </c>
      <c r="K121" s="47">
        <f t="shared" si="37"/>
        <v>0</v>
      </c>
      <c r="L121" s="47">
        <f t="shared" si="37"/>
        <v>0</v>
      </c>
      <c r="M121" s="47">
        <f t="shared" si="37"/>
        <v>0</v>
      </c>
      <c r="N121" s="47">
        <f t="shared" si="37"/>
        <v>0</v>
      </c>
      <c r="O121" s="48">
        <f t="shared" si="37"/>
        <v>0</v>
      </c>
      <c r="P121" s="47">
        <f t="shared" si="26"/>
        <v>0</v>
      </c>
    </row>
    <row r="122" spans="2:27" ht="13" x14ac:dyDescent="0.15">
      <c r="B122" s="12"/>
      <c r="C122" s="12"/>
      <c r="D122" s="12"/>
      <c r="E122" s="12"/>
      <c r="F122" s="12"/>
      <c r="G122" s="7"/>
      <c r="H122" s="7"/>
      <c r="I122" s="7"/>
      <c r="J122" s="7"/>
      <c r="K122" s="7"/>
      <c r="L122" s="7"/>
      <c r="M122" s="7"/>
      <c r="N122" s="7"/>
      <c r="O122" s="7"/>
      <c r="P122" s="19"/>
    </row>
    <row r="123" spans="2:27" ht="16" x14ac:dyDescent="0.2">
      <c r="B123" s="134" t="s">
        <v>45</v>
      </c>
      <c r="C123" s="134"/>
      <c r="D123" s="97">
        <f t="shared" ref="D123:O123" si="38">D107-D121+D101</f>
        <v>0</v>
      </c>
      <c r="E123" s="32">
        <f t="shared" si="38"/>
        <v>0</v>
      </c>
      <c r="F123" s="32">
        <f t="shared" si="38"/>
        <v>0</v>
      </c>
      <c r="G123" s="32">
        <f t="shared" si="38"/>
        <v>0</v>
      </c>
      <c r="H123" s="32">
        <f t="shared" si="38"/>
        <v>0</v>
      </c>
      <c r="I123" s="32">
        <f t="shared" si="38"/>
        <v>0</v>
      </c>
      <c r="J123" s="32">
        <f t="shared" si="38"/>
        <v>0</v>
      </c>
      <c r="K123" s="32">
        <f t="shared" si="38"/>
        <v>0</v>
      </c>
      <c r="L123" s="32">
        <f t="shared" si="38"/>
        <v>0</v>
      </c>
      <c r="M123" s="32">
        <f t="shared" si="38"/>
        <v>0</v>
      </c>
      <c r="N123" s="32">
        <f t="shared" si="38"/>
        <v>0</v>
      </c>
      <c r="O123" s="44">
        <f t="shared" si="38"/>
        <v>0</v>
      </c>
      <c r="P123" s="45">
        <f>O123</f>
        <v>0</v>
      </c>
    </row>
    <row r="124" spans="2:27" ht="13" x14ac:dyDescent="0.1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9"/>
    </row>
    <row r="125" spans="2:27" ht="13" x14ac:dyDescent="0.1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9"/>
    </row>
    <row r="126" spans="2:27" ht="13" x14ac:dyDescent="0.15">
      <c r="D126" s="7"/>
      <c r="E126" s="7"/>
      <c r="F126" s="7" t="s">
        <v>73</v>
      </c>
      <c r="G126" s="7"/>
      <c r="H126" s="7"/>
      <c r="I126" s="7"/>
      <c r="J126" s="7"/>
      <c r="K126" s="7"/>
      <c r="L126" s="7"/>
      <c r="M126" s="7"/>
      <c r="N126" s="7"/>
      <c r="O126" s="7"/>
      <c r="P126" s="19"/>
    </row>
    <row r="127" spans="2:27" ht="13" x14ac:dyDescent="0.1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9"/>
    </row>
    <row r="128" spans="2:27" ht="18" x14ac:dyDescent="0.2">
      <c r="B128" s="146" t="s">
        <v>85</v>
      </c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</row>
    <row r="129" spans="2:16" ht="18" x14ac:dyDescent="0.2">
      <c r="B129" s="55"/>
      <c r="C129" s="73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2:16" ht="16" x14ac:dyDescent="0.2">
      <c r="B130" s="147" t="s">
        <v>51</v>
      </c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</row>
    <row r="131" spans="2:16" ht="16" x14ac:dyDescent="0.2">
      <c r="B131" s="148" t="s">
        <v>52</v>
      </c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</row>
    <row r="132" spans="2:16" ht="16" x14ac:dyDescent="0.2">
      <c r="B132" s="56"/>
      <c r="C132" s="74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2:16" ht="16" x14ac:dyDescent="0.2">
      <c r="B133" s="145" t="s">
        <v>91</v>
      </c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</row>
    <row r="134" spans="2:16" ht="8" customHeight="1" x14ac:dyDescent="0.1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9"/>
    </row>
    <row r="135" spans="2:16" ht="5" customHeight="1" x14ac:dyDescent="0.1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9"/>
    </row>
    <row r="136" spans="2:16" ht="16" x14ac:dyDescent="0.2">
      <c r="B136" s="50" t="s">
        <v>54</v>
      </c>
      <c r="C136" s="50"/>
      <c r="D136" s="51" t="s">
        <v>0</v>
      </c>
      <c r="E136" s="51" t="s">
        <v>1</v>
      </c>
      <c r="F136" s="51" t="s">
        <v>2</v>
      </c>
      <c r="G136" s="51" t="s">
        <v>3</v>
      </c>
      <c r="H136" s="51" t="s">
        <v>4</v>
      </c>
      <c r="I136" s="51" t="s">
        <v>5</v>
      </c>
      <c r="J136" s="51" t="s">
        <v>6</v>
      </c>
      <c r="K136" s="51" t="s">
        <v>7</v>
      </c>
      <c r="L136" s="51" t="s">
        <v>8</v>
      </c>
      <c r="M136" s="51" t="s">
        <v>9</v>
      </c>
      <c r="N136" s="51" t="s">
        <v>10</v>
      </c>
      <c r="O136" s="51" t="s">
        <v>11</v>
      </c>
      <c r="P136" s="52" t="s">
        <v>46</v>
      </c>
    </row>
    <row r="137" spans="2:16" ht="16" x14ac:dyDescent="0.2">
      <c r="B137" s="75" t="s">
        <v>86</v>
      </c>
      <c r="C137" s="75"/>
      <c r="D137" s="76">
        <f t="shared" ref="D137:O137" si="39">(D22*21%)+(D23*10%)+(D24*4%)+(D26*21%)+(D27*10%)+(D28*4%)</f>
        <v>0</v>
      </c>
      <c r="E137" s="76">
        <f t="shared" si="39"/>
        <v>0</v>
      </c>
      <c r="F137" s="76">
        <f t="shared" si="39"/>
        <v>0</v>
      </c>
      <c r="G137" s="76">
        <f t="shared" si="39"/>
        <v>0</v>
      </c>
      <c r="H137" s="76">
        <f t="shared" si="39"/>
        <v>0</v>
      </c>
      <c r="I137" s="76">
        <f t="shared" si="39"/>
        <v>0</v>
      </c>
      <c r="J137" s="76">
        <f t="shared" si="39"/>
        <v>0</v>
      </c>
      <c r="K137" s="76">
        <f t="shared" si="39"/>
        <v>0</v>
      </c>
      <c r="L137" s="76">
        <f t="shared" si="39"/>
        <v>0</v>
      </c>
      <c r="M137" s="76">
        <f t="shared" si="39"/>
        <v>0</v>
      </c>
      <c r="N137" s="76">
        <f t="shared" si="39"/>
        <v>0</v>
      </c>
      <c r="O137" s="76">
        <f t="shared" si="39"/>
        <v>0</v>
      </c>
      <c r="P137" s="65">
        <f>SUM(D137:O137)</f>
        <v>0</v>
      </c>
    </row>
    <row r="138" spans="2:16" ht="16" x14ac:dyDescent="0.2">
      <c r="B138" s="75" t="s">
        <v>87</v>
      </c>
      <c r="C138" s="75"/>
      <c r="D138" s="76">
        <f>(D33*21%)+(D34*10%)+(D35*4%)+(D37*21%)+(D38*10%)+(D39*4%)+(D41*21%)+((D55-D60-D61)*21%)</f>
        <v>0</v>
      </c>
      <c r="E138" s="76">
        <f t="shared" ref="E138:O138" si="40">(E33+E37+E41+E55-E60-E61)*21%</f>
        <v>0</v>
      </c>
      <c r="F138" s="76">
        <f t="shared" si="40"/>
        <v>0</v>
      </c>
      <c r="G138" s="76">
        <f t="shared" si="40"/>
        <v>0</v>
      </c>
      <c r="H138" s="76">
        <f t="shared" si="40"/>
        <v>0</v>
      </c>
      <c r="I138" s="76">
        <f t="shared" si="40"/>
        <v>0</v>
      </c>
      <c r="J138" s="76">
        <f t="shared" si="40"/>
        <v>0</v>
      </c>
      <c r="K138" s="76">
        <f t="shared" si="40"/>
        <v>0</v>
      </c>
      <c r="L138" s="76">
        <f t="shared" si="40"/>
        <v>0</v>
      </c>
      <c r="M138" s="76">
        <f t="shared" si="40"/>
        <v>0</v>
      </c>
      <c r="N138" s="76">
        <f t="shared" si="40"/>
        <v>0</v>
      </c>
      <c r="O138" s="76">
        <f t="shared" si="40"/>
        <v>0</v>
      </c>
      <c r="P138" s="65">
        <f t="shared" ref="P138:P139" si="41">SUM(D138:O138)</f>
        <v>0</v>
      </c>
    </row>
    <row r="139" spans="2:16" ht="16" x14ac:dyDescent="0.2">
      <c r="B139" s="75" t="s">
        <v>88</v>
      </c>
      <c r="C139" s="75"/>
      <c r="D139" s="79">
        <f>D137-D138</f>
        <v>0</v>
      </c>
      <c r="E139" s="79">
        <f t="shared" ref="E139:O139" si="42">E137-E138</f>
        <v>0</v>
      </c>
      <c r="F139" s="79">
        <f t="shared" si="42"/>
        <v>0</v>
      </c>
      <c r="G139" s="79">
        <f t="shared" si="42"/>
        <v>0</v>
      </c>
      <c r="H139" s="79">
        <f t="shared" si="42"/>
        <v>0</v>
      </c>
      <c r="I139" s="79">
        <f t="shared" si="42"/>
        <v>0</v>
      </c>
      <c r="J139" s="79">
        <f t="shared" si="42"/>
        <v>0</v>
      </c>
      <c r="K139" s="79">
        <f t="shared" si="42"/>
        <v>0</v>
      </c>
      <c r="L139" s="79">
        <f t="shared" si="42"/>
        <v>0</v>
      </c>
      <c r="M139" s="79">
        <f t="shared" si="42"/>
        <v>0</v>
      </c>
      <c r="N139" s="79">
        <f t="shared" si="42"/>
        <v>0</v>
      </c>
      <c r="O139" s="79">
        <f t="shared" si="42"/>
        <v>0</v>
      </c>
      <c r="P139" s="65">
        <f t="shared" si="41"/>
        <v>0</v>
      </c>
    </row>
    <row r="140" spans="2:16" ht="16" x14ac:dyDescent="0.2">
      <c r="B140" s="58" t="s">
        <v>89</v>
      </c>
      <c r="C140" s="58"/>
      <c r="D140" s="77"/>
      <c r="E140" s="77"/>
      <c r="F140" s="77"/>
      <c r="G140" s="70">
        <f>D139+E139+F139</f>
        <v>0</v>
      </c>
      <c r="H140" s="77"/>
      <c r="I140" s="77"/>
      <c r="J140" s="70">
        <f>G139+H139+I139</f>
        <v>0</v>
      </c>
      <c r="K140" s="77"/>
      <c r="L140" s="77"/>
      <c r="M140" s="70">
        <f>J139+K139+L139</f>
        <v>0</v>
      </c>
      <c r="N140" s="77"/>
      <c r="O140" s="77"/>
      <c r="P140" s="77"/>
    </row>
    <row r="141" spans="2:16" ht="13" x14ac:dyDescent="0.15">
      <c r="B141" s="156" t="s">
        <v>118</v>
      </c>
      <c r="C141" s="157"/>
      <c r="D141" s="158"/>
      <c r="E141" s="158"/>
      <c r="F141" s="158"/>
      <c r="G141" s="158"/>
      <c r="H141" s="158"/>
      <c r="I141" s="158"/>
      <c r="J141" s="158">
        <f>IF(G140&lt;0,G140,0)</f>
        <v>0</v>
      </c>
      <c r="K141" s="158"/>
      <c r="L141" s="158"/>
      <c r="M141" s="158">
        <f>IF(J142&lt;0,J142,0)</f>
        <v>0</v>
      </c>
      <c r="N141" s="158"/>
      <c r="O141" s="158"/>
      <c r="P141" s="77"/>
    </row>
    <row r="142" spans="2:16" ht="13" x14ac:dyDescent="0.15">
      <c r="B142" s="156" t="s">
        <v>117</v>
      </c>
      <c r="C142" s="157"/>
      <c r="D142" s="158"/>
      <c r="E142" s="158"/>
      <c r="F142" s="158"/>
      <c r="G142" s="158"/>
      <c r="H142" s="158"/>
      <c r="I142" s="158"/>
      <c r="J142" s="158">
        <f>J140+J141</f>
        <v>0</v>
      </c>
      <c r="K142" s="158"/>
      <c r="L142" s="158"/>
      <c r="M142" s="158">
        <f>M140+M141</f>
        <v>0</v>
      </c>
      <c r="N142" s="158"/>
      <c r="O142" s="158"/>
      <c r="P142" s="77"/>
    </row>
    <row r="143" spans="2:16" ht="13" x14ac:dyDescent="0.15">
      <c r="B143" s="155"/>
      <c r="C143" s="155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9"/>
    </row>
    <row r="144" spans="2:16" ht="13" x14ac:dyDescent="0.15">
      <c r="B144" s="155"/>
      <c r="C144" s="155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9"/>
    </row>
    <row r="145" spans="2:17" ht="13" x14ac:dyDescent="0.15">
      <c r="B145" s="155"/>
      <c r="C145" s="155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9"/>
    </row>
    <row r="146" spans="2:17" ht="13" x14ac:dyDescent="0.15">
      <c r="B146" s="155"/>
      <c r="C146" s="104" t="s">
        <v>112</v>
      </c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9"/>
    </row>
    <row r="147" spans="2:17" ht="13" x14ac:dyDescent="0.15">
      <c r="C147" s="104" t="s">
        <v>109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9"/>
    </row>
    <row r="148" spans="2:17" ht="13" x14ac:dyDescent="0.15">
      <c r="C148" s="104" t="s">
        <v>110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9"/>
    </row>
    <row r="149" spans="2:17" ht="13" x14ac:dyDescent="0.15">
      <c r="C149" s="104" t="s">
        <v>111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9"/>
    </row>
    <row r="150" spans="2:17" ht="13" x14ac:dyDescent="0.1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9"/>
    </row>
    <row r="151" spans="2:17" ht="13" x14ac:dyDescent="0.1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9"/>
    </row>
    <row r="152" spans="2:17" ht="13" x14ac:dyDescent="0.1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9"/>
    </row>
    <row r="153" spans="2:17" ht="13" x14ac:dyDescent="0.15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09"/>
    </row>
    <row r="154" spans="2:17" ht="13" x14ac:dyDescent="0.15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09"/>
    </row>
    <row r="155" spans="2:17" ht="34" x14ac:dyDescent="0.15">
      <c r="B155" s="106" t="s">
        <v>54</v>
      </c>
      <c r="C155" s="107" t="s">
        <v>108</v>
      </c>
      <c r="D155" s="108" t="s">
        <v>0</v>
      </c>
      <c r="E155" s="108" t="s">
        <v>1</v>
      </c>
      <c r="F155" s="108" t="s">
        <v>2</v>
      </c>
      <c r="G155" s="108" t="s">
        <v>3</v>
      </c>
      <c r="H155" s="108" t="s">
        <v>4</v>
      </c>
      <c r="I155" s="108" t="s">
        <v>5</v>
      </c>
      <c r="J155" s="108" t="s">
        <v>6</v>
      </c>
      <c r="K155" s="108" t="s">
        <v>7</v>
      </c>
      <c r="L155" s="108" t="s">
        <v>8</v>
      </c>
      <c r="M155" s="108" t="s">
        <v>9</v>
      </c>
      <c r="N155" s="108" t="s">
        <v>10</v>
      </c>
      <c r="O155" s="108" t="s">
        <v>11</v>
      </c>
      <c r="P155" s="110"/>
      <c r="Q155" s="109"/>
    </row>
    <row r="156" spans="2:17" ht="13" x14ac:dyDescent="0.15">
      <c r="B156" s="111" t="s">
        <v>48</v>
      </c>
      <c r="C156" s="111"/>
      <c r="D156" s="112">
        <f>D157+D158+D159+D160+D161+D162+D163+D164</f>
        <v>0</v>
      </c>
      <c r="E156" s="112">
        <f t="shared" ref="E156:O156" si="43">E157+E158+E159+E160+E161+E162+E163+E164</f>
        <v>0</v>
      </c>
      <c r="F156" s="112">
        <f t="shared" si="43"/>
        <v>0</v>
      </c>
      <c r="G156" s="112">
        <f t="shared" si="43"/>
        <v>0</v>
      </c>
      <c r="H156" s="112">
        <f t="shared" si="43"/>
        <v>0</v>
      </c>
      <c r="I156" s="112">
        <f t="shared" si="43"/>
        <v>0</v>
      </c>
      <c r="J156" s="112">
        <f t="shared" si="43"/>
        <v>0</v>
      </c>
      <c r="K156" s="112">
        <f t="shared" si="43"/>
        <v>0</v>
      </c>
      <c r="L156" s="112">
        <f t="shared" si="43"/>
        <v>0</v>
      </c>
      <c r="M156" s="112">
        <f t="shared" si="43"/>
        <v>0</v>
      </c>
      <c r="N156" s="112">
        <f t="shared" si="43"/>
        <v>0</v>
      </c>
      <c r="O156" s="112">
        <f t="shared" si="43"/>
        <v>0</v>
      </c>
      <c r="P156" s="110"/>
      <c r="Q156" s="109"/>
    </row>
    <row r="157" spans="2:17" ht="16" x14ac:dyDescent="0.2">
      <c r="B157" s="113" t="s">
        <v>92</v>
      </c>
      <c r="C157" s="114" t="s">
        <v>112</v>
      </c>
      <c r="D157" s="115">
        <f>IF($C22="0 días",D22,IF($C22="30 días",0,IF($C22="60 días",0,0)))</f>
        <v>0</v>
      </c>
      <c r="E157" s="115">
        <f>IF($C22="0 días",E22,IF($C22="30 días",D22,IF($C22="60 días",0,0)))</f>
        <v>0</v>
      </c>
      <c r="F157" s="115">
        <f>IF($C22="0 días",F22,IF($C22="30 días",E22,IF($C22="60 días",D22,0)))</f>
        <v>0</v>
      </c>
      <c r="G157" s="115">
        <f>IF($C22="0 días",G22,IF($C22="30 días",F22,IF($C22="60 días",E22,D22)))</f>
        <v>0</v>
      </c>
      <c r="H157" s="115">
        <f t="shared" ref="H157:O157" si="44">IF($C22="0 días",H22,IF($C22="30 días",G22,IF($C22="60 días",F22,E22)))</f>
        <v>0</v>
      </c>
      <c r="I157" s="115">
        <f t="shared" si="44"/>
        <v>0</v>
      </c>
      <c r="J157" s="115">
        <f t="shared" si="44"/>
        <v>0</v>
      </c>
      <c r="K157" s="115">
        <f t="shared" si="44"/>
        <v>0</v>
      </c>
      <c r="L157" s="115">
        <f t="shared" si="44"/>
        <v>0</v>
      </c>
      <c r="M157" s="115">
        <f t="shared" si="44"/>
        <v>0</v>
      </c>
      <c r="N157" s="115">
        <f t="shared" si="44"/>
        <v>0</v>
      </c>
      <c r="O157" s="115">
        <f t="shared" si="44"/>
        <v>0</v>
      </c>
      <c r="P157" s="110"/>
      <c r="Q157" s="109"/>
    </row>
    <row r="158" spans="2:17" ht="16" x14ac:dyDescent="0.2">
      <c r="B158" s="116" t="s">
        <v>93</v>
      </c>
      <c r="C158" s="114" t="s">
        <v>112</v>
      </c>
      <c r="D158" s="115">
        <f t="shared" ref="D158:D164" si="45">IF($C23="0 días",D23,IF($C23="30 días",0,IF($C23="60 días",0,0)))</f>
        <v>0</v>
      </c>
      <c r="E158" s="115">
        <f t="shared" ref="E158:E164" si="46">IF($C23="0 días",E23,IF($C23="30 días",D23,IF($C23="60 días",0,0)))</f>
        <v>0</v>
      </c>
      <c r="F158" s="115">
        <f t="shared" ref="F158:F164" si="47">IF($C23="0 días",F23,IF($C23="30 días",E23,IF($C23="60 días",D23,0)))</f>
        <v>0</v>
      </c>
      <c r="G158" s="115">
        <f t="shared" ref="G158:G164" si="48">IF($C23="0 días",G23,IF($C23="30 días",F23,IF($C23="60 días",E23,D23)))</f>
        <v>0</v>
      </c>
      <c r="H158" s="115">
        <f t="shared" ref="H158:H164" si="49">IF($C23="0 días",H23,IF($C23="30 días",G23,IF($C23="60 días",F23,E23)))</f>
        <v>0</v>
      </c>
      <c r="I158" s="115">
        <f t="shared" ref="I158:I164" si="50">IF($C23="0 días",I23,IF($C23="30 días",H23,IF($C23="60 días",G23,F23)))</f>
        <v>0</v>
      </c>
      <c r="J158" s="115">
        <f t="shared" ref="J158:J164" si="51">IF($C23="0 días",J23,IF($C23="30 días",I23,IF($C23="60 días",H23,G23)))</f>
        <v>0</v>
      </c>
      <c r="K158" s="115">
        <f t="shared" ref="K158:K164" si="52">IF($C23="0 días",K23,IF($C23="30 días",J23,IF($C23="60 días",I23,H23)))</f>
        <v>0</v>
      </c>
      <c r="L158" s="115">
        <f t="shared" ref="L158:L164" si="53">IF($C23="0 días",L23,IF($C23="30 días",K23,IF($C23="60 días",J23,I23)))</f>
        <v>0</v>
      </c>
      <c r="M158" s="115">
        <f t="shared" ref="M158:M164" si="54">IF($C23="0 días",M23,IF($C23="30 días",L23,IF($C23="60 días",K23,J23)))</f>
        <v>0</v>
      </c>
      <c r="N158" s="115">
        <f t="shared" ref="N158:N164" si="55">IF($C23="0 días",N23,IF($C23="30 días",M23,IF($C23="60 días",L23,K23)))</f>
        <v>0</v>
      </c>
      <c r="O158" s="115">
        <f t="shared" ref="O158:O164" si="56">IF($C23="0 días",O23,IF($C23="30 días",N23,IF($C23="60 días",M23,L23)))</f>
        <v>0</v>
      </c>
      <c r="P158" s="110"/>
      <c r="Q158" s="109"/>
    </row>
    <row r="159" spans="2:17" ht="16" x14ac:dyDescent="0.2">
      <c r="B159" s="116" t="s">
        <v>94</v>
      </c>
      <c r="C159" s="114" t="s">
        <v>112</v>
      </c>
      <c r="D159" s="115">
        <f t="shared" si="45"/>
        <v>0</v>
      </c>
      <c r="E159" s="115">
        <f t="shared" si="46"/>
        <v>0</v>
      </c>
      <c r="F159" s="115">
        <f t="shared" si="47"/>
        <v>0</v>
      </c>
      <c r="G159" s="115">
        <f t="shared" si="48"/>
        <v>0</v>
      </c>
      <c r="H159" s="115">
        <f t="shared" si="49"/>
        <v>0</v>
      </c>
      <c r="I159" s="115">
        <f t="shared" si="50"/>
        <v>0</v>
      </c>
      <c r="J159" s="115">
        <f t="shared" si="51"/>
        <v>0</v>
      </c>
      <c r="K159" s="115">
        <f t="shared" si="52"/>
        <v>0</v>
      </c>
      <c r="L159" s="115">
        <f t="shared" si="53"/>
        <v>0</v>
      </c>
      <c r="M159" s="115">
        <f t="shared" si="54"/>
        <v>0</v>
      </c>
      <c r="N159" s="115">
        <f t="shared" si="55"/>
        <v>0</v>
      </c>
      <c r="O159" s="115">
        <f t="shared" si="56"/>
        <v>0</v>
      </c>
      <c r="P159" s="110"/>
      <c r="Q159" s="109"/>
    </row>
    <row r="160" spans="2:17" ht="16" x14ac:dyDescent="0.2">
      <c r="B160" s="116" t="s">
        <v>106</v>
      </c>
      <c r="C160" s="114" t="s">
        <v>112</v>
      </c>
      <c r="D160" s="115">
        <f t="shared" si="45"/>
        <v>0</v>
      </c>
      <c r="E160" s="115">
        <f t="shared" si="46"/>
        <v>0</v>
      </c>
      <c r="F160" s="115">
        <f t="shared" si="47"/>
        <v>0</v>
      </c>
      <c r="G160" s="115">
        <f t="shared" si="48"/>
        <v>0</v>
      </c>
      <c r="H160" s="115">
        <f t="shared" si="49"/>
        <v>0</v>
      </c>
      <c r="I160" s="115">
        <f t="shared" si="50"/>
        <v>0</v>
      </c>
      <c r="J160" s="115">
        <f t="shared" si="51"/>
        <v>0</v>
      </c>
      <c r="K160" s="115">
        <f t="shared" si="52"/>
        <v>0</v>
      </c>
      <c r="L160" s="115">
        <f t="shared" si="53"/>
        <v>0</v>
      </c>
      <c r="M160" s="115">
        <f t="shared" si="54"/>
        <v>0</v>
      </c>
      <c r="N160" s="115">
        <f t="shared" si="55"/>
        <v>0</v>
      </c>
      <c r="O160" s="115">
        <f t="shared" si="56"/>
        <v>0</v>
      </c>
      <c r="P160" s="110"/>
      <c r="Q160" s="109"/>
    </row>
    <row r="161" spans="2:17" ht="16" x14ac:dyDescent="0.2">
      <c r="B161" s="113" t="s">
        <v>95</v>
      </c>
      <c r="C161" s="114" t="s">
        <v>112</v>
      </c>
      <c r="D161" s="115">
        <f t="shared" si="45"/>
        <v>0</v>
      </c>
      <c r="E161" s="115">
        <f t="shared" si="46"/>
        <v>0</v>
      </c>
      <c r="F161" s="115">
        <f t="shared" si="47"/>
        <v>0</v>
      </c>
      <c r="G161" s="115">
        <f t="shared" si="48"/>
        <v>0</v>
      </c>
      <c r="H161" s="115">
        <f t="shared" si="49"/>
        <v>0</v>
      </c>
      <c r="I161" s="115">
        <f t="shared" si="50"/>
        <v>0</v>
      </c>
      <c r="J161" s="115">
        <f t="shared" si="51"/>
        <v>0</v>
      </c>
      <c r="K161" s="115">
        <f t="shared" si="52"/>
        <v>0</v>
      </c>
      <c r="L161" s="115">
        <f t="shared" si="53"/>
        <v>0</v>
      </c>
      <c r="M161" s="115">
        <f t="shared" si="54"/>
        <v>0</v>
      </c>
      <c r="N161" s="115">
        <f t="shared" si="55"/>
        <v>0</v>
      </c>
      <c r="O161" s="115">
        <f t="shared" si="56"/>
        <v>0</v>
      </c>
      <c r="P161" s="110"/>
      <c r="Q161" s="109"/>
    </row>
    <row r="162" spans="2:17" ht="16" x14ac:dyDescent="0.2">
      <c r="B162" s="116" t="s">
        <v>97</v>
      </c>
      <c r="C162" s="114" t="s">
        <v>112</v>
      </c>
      <c r="D162" s="115">
        <f t="shared" si="45"/>
        <v>0</v>
      </c>
      <c r="E162" s="115">
        <f t="shared" si="46"/>
        <v>0</v>
      </c>
      <c r="F162" s="115">
        <f t="shared" si="47"/>
        <v>0</v>
      </c>
      <c r="G162" s="115">
        <f t="shared" si="48"/>
        <v>0</v>
      </c>
      <c r="H162" s="115">
        <f t="shared" si="49"/>
        <v>0</v>
      </c>
      <c r="I162" s="115">
        <f t="shared" si="50"/>
        <v>0</v>
      </c>
      <c r="J162" s="115">
        <f t="shared" si="51"/>
        <v>0</v>
      </c>
      <c r="K162" s="115">
        <f t="shared" si="52"/>
        <v>0</v>
      </c>
      <c r="L162" s="115">
        <f t="shared" si="53"/>
        <v>0</v>
      </c>
      <c r="M162" s="115">
        <f t="shared" si="54"/>
        <v>0</v>
      </c>
      <c r="N162" s="115">
        <f t="shared" si="55"/>
        <v>0</v>
      </c>
      <c r="O162" s="115">
        <f t="shared" si="56"/>
        <v>0</v>
      </c>
      <c r="P162" s="110"/>
      <c r="Q162" s="109"/>
    </row>
    <row r="163" spans="2:17" ht="16" x14ac:dyDescent="0.2">
      <c r="B163" s="116" t="s">
        <v>96</v>
      </c>
      <c r="C163" s="114" t="s">
        <v>112</v>
      </c>
      <c r="D163" s="115">
        <f t="shared" si="45"/>
        <v>0</v>
      </c>
      <c r="E163" s="115">
        <f t="shared" si="46"/>
        <v>0</v>
      </c>
      <c r="F163" s="115">
        <f t="shared" si="47"/>
        <v>0</v>
      </c>
      <c r="G163" s="115">
        <f t="shared" si="48"/>
        <v>0</v>
      </c>
      <c r="H163" s="115">
        <f t="shared" si="49"/>
        <v>0</v>
      </c>
      <c r="I163" s="115">
        <f t="shared" si="50"/>
        <v>0</v>
      </c>
      <c r="J163" s="115">
        <f t="shared" si="51"/>
        <v>0</v>
      </c>
      <c r="K163" s="115">
        <f t="shared" si="52"/>
        <v>0</v>
      </c>
      <c r="L163" s="115">
        <f t="shared" si="53"/>
        <v>0</v>
      </c>
      <c r="M163" s="115">
        <f t="shared" si="54"/>
        <v>0</v>
      </c>
      <c r="N163" s="115">
        <f t="shared" si="55"/>
        <v>0</v>
      </c>
      <c r="O163" s="115">
        <f t="shared" si="56"/>
        <v>0</v>
      </c>
      <c r="P163" s="110"/>
      <c r="Q163" s="109"/>
    </row>
    <row r="164" spans="2:17" ht="16" x14ac:dyDescent="0.2">
      <c r="B164" s="116" t="s">
        <v>98</v>
      </c>
      <c r="C164" s="114" t="s">
        <v>112</v>
      </c>
      <c r="D164" s="115">
        <f t="shared" si="45"/>
        <v>0</v>
      </c>
      <c r="E164" s="115">
        <f t="shared" si="46"/>
        <v>0</v>
      </c>
      <c r="F164" s="115">
        <f t="shared" si="47"/>
        <v>0</v>
      </c>
      <c r="G164" s="115">
        <f t="shared" si="48"/>
        <v>0</v>
      </c>
      <c r="H164" s="115">
        <f t="shared" si="49"/>
        <v>0</v>
      </c>
      <c r="I164" s="115">
        <f t="shared" si="50"/>
        <v>0</v>
      </c>
      <c r="J164" s="115">
        <f t="shared" si="51"/>
        <v>0</v>
      </c>
      <c r="K164" s="115">
        <f t="shared" si="52"/>
        <v>0</v>
      </c>
      <c r="L164" s="115">
        <f t="shared" si="53"/>
        <v>0</v>
      </c>
      <c r="M164" s="115">
        <f t="shared" si="54"/>
        <v>0</v>
      </c>
      <c r="N164" s="115">
        <f t="shared" si="55"/>
        <v>0</v>
      </c>
      <c r="O164" s="115">
        <f t="shared" si="56"/>
        <v>0</v>
      </c>
      <c r="P164" s="110"/>
      <c r="Q164" s="109"/>
    </row>
    <row r="165" spans="2:17" ht="16" x14ac:dyDescent="0.2">
      <c r="B165" s="116"/>
      <c r="C165" s="116"/>
      <c r="D165" s="115">
        <f>(D157*21%)+(D158*10%)+(D159*4%)+(D161*21%)+(D162*10%)+(D163*4%)+D156</f>
        <v>0</v>
      </c>
      <c r="E165" s="115">
        <f t="shared" ref="E165:O165" si="57">(E157*21%)+(E158*10%)+(E159*4%)+(E161*21%)+(E162*10%)+(E163*4%)+E156</f>
        <v>0</v>
      </c>
      <c r="F165" s="115">
        <f t="shared" si="57"/>
        <v>0</v>
      </c>
      <c r="G165" s="115">
        <f t="shared" si="57"/>
        <v>0</v>
      </c>
      <c r="H165" s="115">
        <f t="shared" si="57"/>
        <v>0</v>
      </c>
      <c r="I165" s="115">
        <f t="shared" si="57"/>
        <v>0</v>
      </c>
      <c r="J165" s="115">
        <f t="shared" si="57"/>
        <v>0</v>
      </c>
      <c r="K165" s="115">
        <f t="shared" si="57"/>
        <v>0</v>
      </c>
      <c r="L165" s="115">
        <f t="shared" si="57"/>
        <v>0</v>
      </c>
      <c r="M165" s="115">
        <f t="shared" si="57"/>
        <v>0</v>
      </c>
      <c r="N165" s="115">
        <f t="shared" si="57"/>
        <v>0</v>
      </c>
      <c r="O165" s="115">
        <f t="shared" si="57"/>
        <v>0</v>
      </c>
      <c r="P165" s="110"/>
      <c r="Q165" s="109"/>
    </row>
    <row r="166" spans="2:17" ht="16" x14ac:dyDescent="0.2">
      <c r="B166" s="117"/>
      <c r="C166" s="117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0"/>
      <c r="Q166" s="109"/>
    </row>
    <row r="167" spans="2:17" ht="13" x14ac:dyDescent="0.15">
      <c r="B167" s="111" t="s">
        <v>12</v>
      </c>
      <c r="C167" s="111"/>
      <c r="D167" s="115">
        <f>D168+D169+D170+D171+D172+D173+D174+D175+D176</f>
        <v>0</v>
      </c>
      <c r="E167" s="115">
        <f t="shared" ref="E167:O167" si="58">E168+E169+E170+E171+E172+E173+E174+E175+E176</f>
        <v>0</v>
      </c>
      <c r="F167" s="115">
        <f t="shared" si="58"/>
        <v>0</v>
      </c>
      <c r="G167" s="115">
        <f t="shared" si="58"/>
        <v>0</v>
      </c>
      <c r="H167" s="115">
        <f t="shared" si="58"/>
        <v>0</v>
      </c>
      <c r="I167" s="115">
        <f t="shared" si="58"/>
        <v>0</v>
      </c>
      <c r="J167" s="115">
        <f t="shared" si="58"/>
        <v>0</v>
      </c>
      <c r="K167" s="115">
        <f t="shared" si="58"/>
        <v>0</v>
      </c>
      <c r="L167" s="115">
        <f t="shared" si="58"/>
        <v>0</v>
      </c>
      <c r="M167" s="115">
        <f t="shared" si="58"/>
        <v>0</v>
      </c>
      <c r="N167" s="115">
        <f t="shared" si="58"/>
        <v>0</v>
      </c>
      <c r="O167" s="115">
        <f t="shared" si="58"/>
        <v>0</v>
      </c>
      <c r="P167" s="110"/>
      <c r="Q167" s="109"/>
    </row>
    <row r="168" spans="2:17" ht="16" x14ac:dyDescent="0.2">
      <c r="B168" s="116" t="s">
        <v>99</v>
      </c>
      <c r="C168" s="114" t="s">
        <v>112</v>
      </c>
      <c r="D168" s="115">
        <f t="shared" ref="D168" si="59">IF($C33="0 días",D33,IF($C33="30 días",0,IF($C33="60 días",0,0)))</f>
        <v>0</v>
      </c>
      <c r="E168" s="115">
        <f t="shared" ref="E168:E177" si="60">IF($C33="0 días",E33,IF($C33="30 días",D33,IF($C33="60 días",0,0)))</f>
        <v>0</v>
      </c>
      <c r="F168" s="115">
        <f t="shared" ref="F168:F177" si="61">IF($C33="0 días",F33,IF($C33="30 días",E33,IF($C33="60 días",D33,0)))</f>
        <v>0</v>
      </c>
      <c r="G168" s="115">
        <f t="shared" ref="G168:G177" si="62">IF($C33="0 días",G33,IF($C33="30 días",F33,IF($C33="60 días",E33,D33)))</f>
        <v>0</v>
      </c>
      <c r="H168" s="115">
        <f t="shared" ref="H168:H177" si="63">IF($C33="0 días",H33,IF($C33="30 días",G33,IF($C33="60 días",F33,E33)))</f>
        <v>0</v>
      </c>
      <c r="I168" s="115">
        <f t="shared" ref="I168:I177" si="64">IF($C33="0 días",I33,IF($C33="30 días",H33,IF($C33="60 días",G33,F33)))</f>
        <v>0</v>
      </c>
      <c r="J168" s="115">
        <f t="shared" ref="J168:J177" si="65">IF($C33="0 días",J33,IF($C33="30 días",I33,IF($C33="60 días",H33,G33)))</f>
        <v>0</v>
      </c>
      <c r="K168" s="115">
        <f t="shared" ref="K168:K177" si="66">IF($C33="0 días",K33,IF($C33="30 días",J33,IF($C33="60 días",I33,H33)))</f>
        <v>0</v>
      </c>
      <c r="L168" s="115">
        <f t="shared" ref="L168:L177" si="67">IF($C33="0 días",L33,IF($C33="30 días",K33,IF($C33="60 días",J33,I33)))</f>
        <v>0</v>
      </c>
      <c r="M168" s="115">
        <f t="shared" ref="M168:M177" si="68">IF($C33="0 días",M33,IF($C33="30 días",L33,IF($C33="60 días",K33,J33)))</f>
        <v>0</v>
      </c>
      <c r="N168" s="115">
        <f t="shared" ref="N168:N177" si="69">IF($C33="0 días",N33,IF($C33="30 días",M33,IF($C33="60 días",L33,K33)))</f>
        <v>0</v>
      </c>
      <c r="O168" s="115">
        <f t="shared" ref="O168:O177" si="70">IF($C33="0 días",O33,IF($C33="30 días",N33,IF($C33="60 días",M33,L33)))</f>
        <v>0</v>
      </c>
      <c r="P168" s="110"/>
      <c r="Q168" s="109"/>
    </row>
    <row r="169" spans="2:17" ht="16" x14ac:dyDescent="0.2">
      <c r="B169" s="116" t="s">
        <v>100</v>
      </c>
      <c r="C169" s="114" t="s">
        <v>112</v>
      </c>
      <c r="D169" s="115">
        <f t="shared" ref="D169" si="71">IF($C34="0 días",D34,IF($C34="30 días",0,IF($C34="60 días",0,0)))</f>
        <v>0</v>
      </c>
      <c r="E169" s="115">
        <f t="shared" si="60"/>
        <v>0</v>
      </c>
      <c r="F169" s="115">
        <f t="shared" si="61"/>
        <v>0</v>
      </c>
      <c r="G169" s="115">
        <f t="shared" si="62"/>
        <v>0</v>
      </c>
      <c r="H169" s="115">
        <f t="shared" si="63"/>
        <v>0</v>
      </c>
      <c r="I169" s="115">
        <f t="shared" si="64"/>
        <v>0</v>
      </c>
      <c r="J169" s="115">
        <f t="shared" si="65"/>
        <v>0</v>
      </c>
      <c r="K169" s="115">
        <f t="shared" si="66"/>
        <v>0</v>
      </c>
      <c r="L169" s="115">
        <f t="shared" si="67"/>
        <v>0</v>
      </c>
      <c r="M169" s="115">
        <f t="shared" si="68"/>
        <v>0</v>
      </c>
      <c r="N169" s="115">
        <f t="shared" si="69"/>
        <v>0</v>
      </c>
      <c r="O169" s="115">
        <f t="shared" si="70"/>
        <v>0</v>
      </c>
      <c r="P169" s="110"/>
      <c r="Q169" s="109"/>
    </row>
    <row r="170" spans="2:17" ht="16" x14ac:dyDescent="0.2">
      <c r="B170" s="116" t="s">
        <v>101</v>
      </c>
      <c r="C170" s="114" t="s">
        <v>112</v>
      </c>
      <c r="D170" s="115">
        <f t="shared" ref="D170" si="72">IF($C35="0 días",D35,IF($C35="30 días",0,IF($C35="60 días",0,0)))</f>
        <v>0</v>
      </c>
      <c r="E170" s="115">
        <f t="shared" si="60"/>
        <v>0</v>
      </c>
      <c r="F170" s="115">
        <f t="shared" si="61"/>
        <v>0</v>
      </c>
      <c r="G170" s="115">
        <f t="shared" si="62"/>
        <v>0</v>
      </c>
      <c r="H170" s="115">
        <f t="shared" si="63"/>
        <v>0</v>
      </c>
      <c r="I170" s="115">
        <f t="shared" si="64"/>
        <v>0</v>
      </c>
      <c r="J170" s="115">
        <f t="shared" si="65"/>
        <v>0</v>
      </c>
      <c r="K170" s="115">
        <f t="shared" si="66"/>
        <v>0</v>
      </c>
      <c r="L170" s="115">
        <f t="shared" si="67"/>
        <v>0</v>
      </c>
      <c r="M170" s="115">
        <f t="shared" si="68"/>
        <v>0</v>
      </c>
      <c r="N170" s="115">
        <f t="shared" si="69"/>
        <v>0</v>
      </c>
      <c r="O170" s="115">
        <f t="shared" si="70"/>
        <v>0</v>
      </c>
      <c r="P170" s="110"/>
      <c r="Q170" s="109"/>
    </row>
    <row r="171" spans="2:17" ht="16" x14ac:dyDescent="0.2">
      <c r="B171" s="116" t="s">
        <v>102</v>
      </c>
      <c r="C171" s="114" t="s">
        <v>112</v>
      </c>
      <c r="D171" s="115">
        <f t="shared" ref="D171" si="73">IF($C36="0 días",D36,IF($C36="30 días",0,IF($C36="60 días",0,0)))</f>
        <v>0</v>
      </c>
      <c r="E171" s="115">
        <f t="shared" si="60"/>
        <v>0</v>
      </c>
      <c r="F171" s="115">
        <f t="shared" si="61"/>
        <v>0</v>
      </c>
      <c r="G171" s="115">
        <f t="shared" si="62"/>
        <v>0</v>
      </c>
      <c r="H171" s="115">
        <f t="shared" si="63"/>
        <v>0</v>
      </c>
      <c r="I171" s="115">
        <f t="shared" si="64"/>
        <v>0</v>
      </c>
      <c r="J171" s="115">
        <f t="shared" si="65"/>
        <v>0</v>
      </c>
      <c r="K171" s="115">
        <f t="shared" si="66"/>
        <v>0</v>
      </c>
      <c r="L171" s="115">
        <f t="shared" si="67"/>
        <v>0</v>
      </c>
      <c r="M171" s="115">
        <f t="shared" si="68"/>
        <v>0</v>
      </c>
      <c r="N171" s="115">
        <f t="shared" si="69"/>
        <v>0</v>
      </c>
      <c r="O171" s="115">
        <f t="shared" si="70"/>
        <v>0</v>
      </c>
      <c r="P171" s="110"/>
      <c r="Q171" s="109"/>
    </row>
    <row r="172" spans="2:17" ht="16" x14ac:dyDescent="0.2">
      <c r="B172" s="116" t="s">
        <v>103</v>
      </c>
      <c r="C172" s="114" t="s">
        <v>112</v>
      </c>
      <c r="D172" s="115">
        <f t="shared" ref="D172" si="74">IF($C37="0 días",D37,IF($C37="30 días",0,IF($C37="60 días",0,0)))</f>
        <v>0</v>
      </c>
      <c r="E172" s="115">
        <f t="shared" si="60"/>
        <v>0</v>
      </c>
      <c r="F172" s="115">
        <f t="shared" si="61"/>
        <v>0</v>
      </c>
      <c r="G172" s="115">
        <f t="shared" si="62"/>
        <v>0</v>
      </c>
      <c r="H172" s="115">
        <f t="shared" si="63"/>
        <v>0</v>
      </c>
      <c r="I172" s="115">
        <f t="shared" si="64"/>
        <v>0</v>
      </c>
      <c r="J172" s="115">
        <f t="shared" si="65"/>
        <v>0</v>
      </c>
      <c r="K172" s="115">
        <f t="shared" si="66"/>
        <v>0</v>
      </c>
      <c r="L172" s="115">
        <f t="shared" si="67"/>
        <v>0</v>
      </c>
      <c r="M172" s="115">
        <f t="shared" si="68"/>
        <v>0</v>
      </c>
      <c r="N172" s="115">
        <f t="shared" si="69"/>
        <v>0</v>
      </c>
      <c r="O172" s="115">
        <f t="shared" si="70"/>
        <v>0</v>
      </c>
      <c r="P172" s="110"/>
      <c r="Q172" s="109"/>
    </row>
    <row r="173" spans="2:17" ht="16" x14ac:dyDescent="0.2">
      <c r="B173" s="116" t="s">
        <v>104</v>
      </c>
      <c r="C173" s="114" t="s">
        <v>112</v>
      </c>
      <c r="D173" s="115">
        <f t="shared" ref="D173" si="75">IF($C38="0 días",D38,IF($C38="30 días",0,IF($C38="60 días",0,0)))</f>
        <v>0</v>
      </c>
      <c r="E173" s="115">
        <f t="shared" si="60"/>
        <v>0</v>
      </c>
      <c r="F173" s="115">
        <f t="shared" si="61"/>
        <v>0</v>
      </c>
      <c r="G173" s="115">
        <f t="shared" si="62"/>
        <v>0</v>
      </c>
      <c r="H173" s="115">
        <f t="shared" si="63"/>
        <v>0</v>
      </c>
      <c r="I173" s="115">
        <f t="shared" si="64"/>
        <v>0</v>
      </c>
      <c r="J173" s="115">
        <f t="shared" si="65"/>
        <v>0</v>
      </c>
      <c r="K173" s="115">
        <f t="shared" si="66"/>
        <v>0</v>
      </c>
      <c r="L173" s="115">
        <f t="shared" si="67"/>
        <v>0</v>
      </c>
      <c r="M173" s="115">
        <f t="shared" si="68"/>
        <v>0</v>
      </c>
      <c r="N173" s="115">
        <f t="shared" si="69"/>
        <v>0</v>
      </c>
      <c r="O173" s="115">
        <f t="shared" si="70"/>
        <v>0</v>
      </c>
      <c r="P173" s="110"/>
      <c r="Q173" s="109"/>
    </row>
    <row r="174" spans="2:17" ht="16" x14ac:dyDescent="0.2">
      <c r="B174" s="116" t="s">
        <v>105</v>
      </c>
      <c r="C174" s="114" t="s">
        <v>112</v>
      </c>
      <c r="D174" s="115">
        <f t="shared" ref="D174" si="76">IF($C39="0 días",D39,IF($C39="30 días",0,IF($C39="60 días",0,0)))</f>
        <v>0</v>
      </c>
      <c r="E174" s="115">
        <f t="shared" si="60"/>
        <v>0</v>
      </c>
      <c r="F174" s="115">
        <f t="shared" si="61"/>
        <v>0</v>
      </c>
      <c r="G174" s="115">
        <f t="shared" si="62"/>
        <v>0</v>
      </c>
      <c r="H174" s="115">
        <f t="shared" si="63"/>
        <v>0</v>
      </c>
      <c r="I174" s="115">
        <f t="shared" si="64"/>
        <v>0</v>
      </c>
      <c r="J174" s="115">
        <f t="shared" si="65"/>
        <v>0</v>
      </c>
      <c r="K174" s="115">
        <f t="shared" si="66"/>
        <v>0</v>
      </c>
      <c r="L174" s="115">
        <f t="shared" si="67"/>
        <v>0</v>
      </c>
      <c r="M174" s="115">
        <f t="shared" si="68"/>
        <v>0</v>
      </c>
      <c r="N174" s="115">
        <f t="shared" si="69"/>
        <v>0</v>
      </c>
      <c r="O174" s="115">
        <f t="shared" si="70"/>
        <v>0</v>
      </c>
      <c r="P174" s="110"/>
      <c r="Q174" s="109"/>
    </row>
    <row r="175" spans="2:17" ht="16" x14ac:dyDescent="0.2">
      <c r="B175" s="116" t="s">
        <v>107</v>
      </c>
      <c r="C175" s="114" t="s">
        <v>112</v>
      </c>
      <c r="D175" s="115">
        <f t="shared" ref="D175" si="77">IF($C40="0 días",D40,IF($C40="30 días",0,IF($C40="60 días",0,0)))</f>
        <v>0</v>
      </c>
      <c r="E175" s="115">
        <f t="shared" si="60"/>
        <v>0</v>
      </c>
      <c r="F175" s="115">
        <f t="shared" si="61"/>
        <v>0</v>
      </c>
      <c r="G175" s="115">
        <f t="shared" si="62"/>
        <v>0</v>
      </c>
      <c r="H175" s="115">
        <f t="shared" si="63"/>
        <v>0</v>
      </c>
      <c r="I175" s="115">
        <f t="shared" si="64"/>
        <v>0</v>
      </c>
      <c r="J175" s="115">
        <f t="shared" si="65"/>
        <v>0</v>
      </c>
      <c r="K175" s="115">
        <f t="shared" si="66"/>
        <v>0</v>
      </c>
      <c r="L175" s="115">
        <f t="shared" si="67"/>
        <v>0</v>
      </c>
      <c r="M175" s="115">
        <f t="shared" si="68"/>
        <v>0</v>
      </c>
      <c r="N175" s="115">
        <f t="shared" si="69"/>
        <v>0</v>
      </c>
      <c r="O175" s="115">
        <f t="shared" si="70"/>
        <v>0</v>
      </c>
      <c r="P175" s="110"/>
      <c r="Q175" s="109"/>
    </row>
    <row r="176" spans="2:17" ht="16" x14ac:dyDescent="0.2">
      <c r="B176" s="116" t="s">
        <v>13</v>
      </c>
      <c r="C176" s="114" t="s">
        <v>112</v>
      </c>
      <c r="D176" s="115">
        <f t="shared" ref="D176" si="78">IF($C41="0 días",D41,IF($C41="30 días",0,IF($C41="60 días",0,0)))</f>
        <v>0</v>
      </c>
      <c r="E176" s="115">
        <f t="shared" si="60"/>
        <v>0</v>
      </c>
      <c r="F176" s="115">
        <f t="shared" si="61"/>
        <v>0</v>
      </c>
      <c r="G176" s="115">
        <f t="shared" si="62"/>
        <v>0</v>
      </c>
      <c r="H176" s="115">
        <f t="shared" si="63"/>
        <v>0</v>
      </c>
      <c r="I176" s="115">
        <f t="shared" si="64"/>
        <v>0</v>
      </c>
      <c r="J176" s="115">
        <f t="shared" si="65"/>
        <v>0</v>
      </c>
      <c r="K176" s="115">
        <f t="shared" si="66"/>
        <v>0</v>
      </c>
      <c r="L176" s="115">
        <f t="shared" si="67"/>
        <v>0</v>
      </c>
      <c r="M176" s="115">
        <f t="shared" si="68"/>
        <v>0</v>
      </c>
      <c r="N176" s="115">
        <f t="shared" si="69"/>
        <v>0</v>
      </c>
      <c r="O176" s="115">
        <f t="shared" si="70"/>
        <v>0</v>
      </c>
      <c r="P176" s="110"/>
      <c r="Q176" s="109"/>
    </row>
    <row r="177" spans="2:17" ht="16" x14ac:dyDescent="0.2">
      <c r="B177" s="116" t="s">
        <v>72</v>
      </c>
      <c r="C177" s="114" t="s">
        <v>112</v>
      </c>
      <c r="D177" s="115">
        <f t="shared" ref="D177" si="79">IF($C42="0 días",D42,IF($C42="30 días",0,IF($C42="60 días",0,0)))</f>
        <v>0</v>
      </c>
      <c r="E177" s="115">
        <f t="shared" si="60"/>
        <v>0</v>
      </c>
      <c r="F177" s="115">
        <f t="shared" si="61"/>
        <v>0</v>
      </c>
      <c r="G177" s="115">
        <f t="shared" si="62"/>
        <v>0</v>
      </c>
      <c r="H177" s="115">
        <f t="shared" si="63"/>
        <v>0</v>
      </c>
      <c r="I177" s="115">
        <f t="shared" si="64"/>
        <v>0</v>
      </c>
      <c r="J177" s="115">
        <f t="shared" si="65"/>
        <v>0</v>
      </c>
      <c r="K177" s="115">
        <f t="shared" si="66"/>
        <v>0</v>
      </c>
      <c r="L177" s="115">
        <f t="shared" si="67"/>
        <v>0</v>
      </c>
      <c r="M177" s="115">
        <f t="shared" si="68"/>
        <v>0</v>
      </c>
      <c r="N177" s="115">
        <f t="shared" si="69"/>
        <v>0</v>
      </c>
      <c r="O177" s="115">
        <f t="shared" si="70"/>
        <v>0</v>
      </c>
      <c r="P177" s="110"/>
      <c r="Q177" s="109"/>
    </row>
    <row r="178" spans="2:17" ht="13" x14ac:dyDescent="0.15">
      <c r="B178" s="109"/>
      <c r="C178" s="109"/>
      <c r="D178" s="118">
        <f>(D168*21%)+(D169*10%)+(D170*4%)+(D172*21%)+(D173*10%)+(D174*4%)+D167</f>
        <v>0</v>
      </c>
      <c r="E178" s="118">
        <f t="shared" ref="E178:O178" si="80">(E168*21%)+(E169*10%)+(E170*4%)+(E172*21%)+(E173*10%)+(E174*4%)+E167</f>
        <v>0</v>
      </c>
      <c r="F178" s="118">
        <f t="shared" si="80"/>
        <v>0</v>
      </c>
      <c r="G178" s="118">
        <f t="shared" si="80"/>
        <v>0</v>
      </c>
      <c r="H178" s="118">
        <f t="shared" si="80"/>
        <v>0</v>
      </c>
      <c r="I178" s="118">
        <f t="shared" si="80"/>
        <v>0</v>
      </c>
      <c r="J178" s="118">
        <f t="shared" si="80"/>
        <v>0</v>
      </c>
      <c r="K178" s="118">
        <f t="shared" si="80"/>
        <v>0</v>
      </c>
      <c r="L178" s="118">
        <f t="shared" si="80"/>
        <v>0</v>
      </c>
      <c r="M178" s="118">
        <f t="shared" si="80"/>
        <v>0</v>
      </c>
      <c r="N178" s="118">
        <f t="shared" si="80"/>
        <v>0</v>
      </c>
      <c r="O178" s="118">
        <f t="shared" si="80"/>
        <v>0</v>
      </c>
      <c r="P178" s="110"/>
      <c r="Q178" s="109"/>
    </row>
    <row r="179" spans="2:17" ht="13" x14ac:dyDescent="0.15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09"/>
    </row>
    <row r="180" spans="2:17" ht="13" x14ac:dyDescent="0.15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09"/>
    </row>
    <row r="181" spans="2:17" ht="13" x14ac:dyDescent="0.15">
      <c r="B181" s="111" t="s">
        <v>14</v>
      </c>
      <c r="C181" s="111"/>
      <c r="D181" s="112">
        <f>D182+D183+D184+D185+D186+D187+D188+D189+D190+D191</f>
        <v>0</v>
      </c>
      <c r="E181" s="112">
        <f t="shared" ref="E181:O181" si="81">E182+E183+E184+E185+E186+E187+E188+E189+E190+E191</f>
        <v>0</v>
      </c>
      <c r="F181" s="112">
        <f t="shared" si="81"/>
        <v>0</v>
      </c>
      <c r="G181" s="112">
        <f t="shared" si="81"/>
        <v>0</v>
      </c>
      <c r="H181" s="112">
        <f t="shared" si="81"/>
        <v>0</v>
      </c>
      <c r="I181" s="112">
        <f t="shared" si="81"/>
        <v>0</v>
      </c>
      <c r="J181" s="112">
        <f t="shared" si="81"/>
        <v>0</v>
      </c>
      <c r="K181" s="112">
        <f t="shared" si="81"/>
        <v>0</v>
      </c>
      <c r="L181" s="112">
        <f t="shared" si="81"/>
        <v>0</v>
      </c>
      <c r="M181" s="112">
        <f t="shared" si="81"/>
        <v>0</v>
      </c>
      <c r="N181" s="112">
        <f t="shared" si="81"/>
        <v>0</v>
      </c>
      <c r="O181" s="112">
        <f t="shared" si="81"/>
        <v>0</v>
      </c>
      <c r="P181" s="119">
        <f t="shared" ref="P181:P191" si="82">SUM(D181:O181)</f>
        <v>0</v>
      </c>
      <c r="Q181" s="109"/>
    </row>
    <row r="182" spans="2:17" ht="16" x14ac:dyDescent="0.2">
      <c r="B182" s="116" t="s">
        <v>15</v>
      </c>
      <c r="C182" s="114" t="s">
        <v>112</v>
      </c>
      <c r="D182" s="115">
        <f>IF($C56="0 días",D56,IF($C56="30 días",0,IF($C56="60 días",0,0)))</f>
        <v>0</v>
      </c>
      <c r="E182" s="115">
        <f>IF($C56="0 días",E56,IF($C56="30 días",D56,IF($C56="60 días",0,0)))</f>
        <v>0</v>
      </c>
      <c r="F182" s="115">
        <f>IF($C56="0 días",F56,IF($C56="30 días",E56,IF($C56="60 días",D56,0)))</f>
        <v>0</v>
      </c>
      <c r="G182" s="115">
        <f>IF($C56="0 días",G56,IF($C56="30 días",F56,IF($C56="60 días",E56,D56)))</f>
        <v>0</v>
      </c>
      <c r="H182" s="115">
        <f t="shared" ref="H182:O182" si="83">IF($C56="0 días",H56,IF($C56="30 días",G56,IF($C56="60 días",F56,E56)))</f>
        <v>0</v>
      </c>
      <c r="I182" s="115">
        <f t="shared" si="83"/>
        <v>0</v>
      </c>
      <c r="J182" s="115">
        <f t="shared" si="83"/>
        <v>0</v>
      </c>
      <c r="K182" s="115">
        <f t="shared" si="83"/>
        <v>0</v>
      </c>
      <c r="L182" s="115">
        <f t="shared" si="83"/>
        <v>0</v>
      </c>
      <c r="M182" s="115">
        <f t="shared" si="83"/>
        <v>0</v>
      </c>
      <c r="N182" s="115">
        <f t="shared" si="83"/>
        <v>0</v>
      </c>
      <c r="O182" s="115">
        <f t="shared" si="83"/>
        <v>0</v>
      </c>
      <c r="P182" s="119">
        <f t="shared" si="82"/>
        <v>0</v>
      </c>
      <c r="Q182" s="109"/>
    </row>
    <row r="183" spans="2:17" ht="16" x14ac:dyDescent="0.2">
      <c r="B183" s="116" t="s">
        <v>16</v>
      </c>
      <c r="C183" s="114" t="s">
        <v>112</v>
      </c>
      <c r="D183" s="115">
        <f t="shared" ref="D183:D191" si="84">IF($C57="0 días",D57,IF($C57="30 días",0,IF($C57="60 días",0,0)))</f>
        <v>0</v>
      </c>
      <c r="E183" s="115">
        <f t="shared" ref="E183:E191" si="85">IF($C57="0 días",E57,IF($C57="30 días",D57,IF($C57="60 días",0,0)))</f>
        <v>0</v>
      </c>
      <c r="F183" s="115">
        <f t="shared" ref="F183:F191" si="86">IF($C57="0 días",F57,IF($C57="30 días",E57,IF($C57="60 días",D57,0)))</f>
        <v>0</v>
      </c>
      <c r="G183" s="115">
        <f t="shared" ref="G183:G191" si="87">IF($C57="0 días",G57,IF($C57="30 días",F57,IF($C57="60 días",E57,D57)))</f>
        <v>0</v>
      </c>
      <c r="H183" s="115">
        <f t="shared" ref="H183:H191" si="88">IF($C57="0 días",H57,IF($C57="30 días",G57,IF($C57="60 días",F57,E57)))</f>
        <v>0</v>
      </c>
      <c r="I183" s="115">
        <f t="shared" ref="I183:I191" si="89">IF($C57="0 días",I57,IF($C57="30 días",H57,IF($C57="60 días",G57,F57)))</f>
        <v>0</v>
      </c>
      <c r="J183" s="115">
        <f t="shared" ref="J183:J191" si="90">IF($C57="0 días",J57,IF($C57="30 días",I57,IF($C57="60 días",H57,G57)))</f>
        <v>0</v>
      </c>
      <c r="K183" s="115">
        <f t="shared" ref="K183:K191" si="91">IF($C57="0 días",K57,IF($C57="30 días",J57,IF($C57="60 días",I57,H57)))</f>
        <v>0</v>
      </c>
      <c r="L183" s="115">
        <f t="shared" ref="L183:L191" si="92">IF($C57="0 días",L57,IF($C57="30 días",K57,IF($C57="60 días",J57,I57)))</f>
        <v>0</v>
      </c>
      <c r="M183" s="115">
        <f t="shared" ref="M183:M191" si="93">IF($C57="0 días",M57,IF($C57="30 días",L57,IF($C57="60 días",K57,J57)))</f>
        <v>0</v>
      </c>
      <c r="N183" s="115">
        <f t="shared" ref="N183:N191" si="94">IF($C57="0 días",N57,IF($C57="30 días",M57,IF($C57="60 días",L57,K57)))</f>
        <v>0</v>
      </c>
      <c r="O183" s="115">
        <f t="shared" ref="O183:O191" si="95">IF($C57="0 días",O57,IF($C57="30 días",N57,IF($C57="60 días",M57,L57)))</f>
        <v>0</v>
      </c>
      <c r="P183" s="119">
        <f t="shared" si="82"/>
        <v>0</v>
      </c>
      <c r="Q183" s="109"/>
    </row>
    <row r="184" spans="2:17" ht="16" x14ac:dyDescent="0.2">
      <c r="B184" s="116" t="s">
        <v>17</v>
      </c>
      <c r="C184" s="114" t="s">
        <v>112</v>
      </c>
      <c r="D184" s="115">
        <f t="shared" si="84"/>
        <v>0</v>
      </c>
      <c r="E184" s="115">
        <f t="shared" si="85"/>
        <v>0</v>
      </c>
      <c r="F184" s="115">
        <f t="shared" si="86"/>
        <v>0</v>
      </c>
      <c r="G184" s="115">
        <f t="shared" si="87"/>
        <v>0</v>
      </c>
      <c r="H184" s="115">
        <f t="shared" si="88"/>
        <v>0</v>
      </c>
      <c r="I184" s="115">
        <f t="shared" si="89"/>
        <v>0</v>
      </c>
      <c r="J184" s="115">
        <f t="shared" si="90"/>
        <v>0</v>
      </c>
      <c r="K184" s="115">
        <f t="shared" si="91"/>
        <v>0</v>
      </c>
      <c r="L184" s="115">
        <f t="shared" si="92"/>
        <v>0</v>
      </c>
      <c r="M184" s="115">
        <f t="shared" si="93"/>
        <v>0</v>
      </c>
      <c r="N184" s="115">
        <f t="shared" si="94"/>
        <v>0</v>
      </c>
      <c r="O184" s="115">
        <f t="shared" si="95"/>
        <v>0</v>
      </c>
      <c r="P184" s="119">
        <f t="shared" si="82"/>
        <v>0</v>
      </c>
      <c r="Q184" s="109"/>
    </row>
    <row r="185" spans="2:17" ht="16" x14ac:dyDescent="0.2">
      <c r="B185" s="116" t="s">
        <v>18</v>
      </c>
      <c r="C185" s="114" t="s">
        <v>112</v>
      </c>
      <c r="D185" s="115">
        <f t="shared" si="84"/>
        <v>0</v>
      </c>
      <c r="E185" s="115">
        <f t="shared" si="85"/>
        <v>0</v>
      </c>
      <c r="F185" s="115">
        <f t="shared" si="86"/>
        <v>0</v>
      </c>
      <c r="G185" s="115">
        <f t="shared" si="87"/>
        <v>0</v>
      </c>
      <c r="H185" s="115">
        <f t="shared" si="88"/>
        <v>0</v>
      </c>
      <c r="I185" s="115">
        <f t="shared" si="89"/>
        <v>0</v>
      </c>
      <c r="J185" s="115">
        <f t="shared" si="90"/>
        <v>0</v>
      </c>
      <c r="K185" s="115">
        <f t="shared" si="91"/>
        <v>0</v>
      </c>
      <c r="L185" s="115">
        <f t="shared" si="92"/>
        <v>0</v>
      </c>
      <c r="M185" s="115">
        <f t="shared" si="93"/>
        <v>0</v>
      </c>
      <c r="N185" s="115">
        <f t="shared" si="94"/>
        <v>0</v>
      </c>
      <c r="O185" s="115">
        <f t="shared" si="95"/>
        <v>0</v>
      </c>
      <c r="P185" s="119">
        <f t="shared" si="82"/>
        <v>0</v>
      </c>
      <c r="Q185" s="109"/>
    </row>
    <row r="186" spans="2:17" ht="16" x14ac:dyDescent="0.2">
      <c r="B186" s="116" t="s">
        <v>19</v>
      </c>
      <c r="C186" s="114" t="s">
        <v>112</v>
      </c>
      <c r="D186" s="115">
        <f t="shared" si="84"/>
        <v>0</v>
      </c>
      <c r="E186" s="115">
        <f t="shared" si="85"/>
        <v>0</v>
      </c>
      <c r="F186" s="115">
        <f t="shared" si="86"/>
        <v>0</v>
      </c>
      <c r="G186" s="115">
        <f t="shared" si="87"/>
        <v>0</v>
      </c>
      <c r="H186" s="115">
        <f t="shared" si="88"/>
        <v>0</v>
      </c>
      <c r="I186" s="115">
        <f t="shared" si="89"/>
        <v>0</v>
      </c>
      <c r="J186" s="115">
        <f t="shared" si="90"/>
        <v>0</v>
      </c>
      <c r="K186" s="115">
        <f t="shared" si="91"/>
        <v>0</v>
      </c>
      <c r="L186" s="115">
        <f t="shared" si="92"/>
        <v>0</v>
      </c>
      <c r="M186" s="115">
        <f t="shared" si="93"/>
        <v>0</v>
      </c>
      <c r="N186" s="115">
        <f t="shared" si="94"/>
        <v>0</v>
      </c>
      <c r="O186" s="115">
        <f t="shared" si="95"/>
        <v>0</v>
      </c>
      <c r="P186" s="119">
        <f t="shared" si="82"/>
        <v>0</v>
      </c>
      <c r="Q186" s="109"/>
    </row>
    <row r="187" spans="2:17" ht="16" x14ac:dyDescent="0.2">
      <c r="B187" s="116" t="s">
        <v>20</v>
      </c>
      <c r="C187" s="114" t="s">
        <v>112</v>
      </c>
      <c r="D187" s="115">
        <f t="shared" si="84"/>
        <v>0</v>
      </c>
      <c r="E187" s="115">
        <f t="shared" si="85"/>
        <v>0</v>
      </c>
      <c r="F187" s="115">
        <f t="shared" si="86"/>
        <v>0</v>
      </c>
      <c r="G187" s="115">
        <f t="shared" si="87"/>
        <v>0</v>
      </c>
      <c r="H187" s="115">
        <f t="shared" si="88"/>
        <v>0</v>
      </c>
      <c r="I187" s="115">
        <f t="shared" si="89"/>
        <v>0</v>
      </c>
      <c r="J187" s="115">
        <f t="shared" si="90"/>
        <v>0</v>
      </c>
      <c r="K187" s="115">
        <f t="shared" si="91"/>
        <v>0</v>
      </c>
      <c r="L187" s="115">
        <f t="shared" si="92"/>
        <v>0</v>
      </c>
      <c r="M187" s="115">
        <f t="shared" si="93"/>
        <v>0</v>
      </c>
      <c r="N187" s="115">
        <f t="shared" si="94"/>
        <v>0</v>
      </c>
      <c r="O187" s="115">
        <f t="shared" si="95"/>
        <v>0</v>
      </c>
      <c r="P187" s="119">
        <f t="shared" si="82"/>
        <v>0</v>
      </c>
      <c r="Q187" s="109"/>
    </row>
    <row r="188" spans="2:17" ht="16" x14ac:dyDescent="0.2">
      <c r="B188" s="116" t="s">
        <v>21</v>
      </c>
      <c r="C188" s="114" t="s">
        <v>112</v>
      </c>
      <c r="D188" s="115">
        <f t="shared" si="84"/>
        <v>0</v>
      </c>
      <c r="E188" s="115">
        <f t="shared" si="85"/>
        <v>0</v>
      </c>
      <c r="F188" s="115">
        <f t="shared" si="86"/>
        <v>0</v>
      </c>
      <c r="G188" s="115">
        <f t="shared" si="87"/>
        <v>0</v>
      </c>
      <c r="H188" s="115">
        <f t="shared" si="88"/>
        <v>0</v>
      </c>
      <c r="I188" s="115">
        <f t="shared" si="89"/>
        <v>0</v>
      </c>
      <c r="J188" s="115">
        <f t="shared" si="90"/>
        <v>0</v>
      </c>
      <c r="K188" s="115">
        <f t="shared" si="91"/>
        <v>0</v>
      </c>
      <c r="L188" s="115">
        <f t="shared" si="92"/>
        <v>0</v>
      </c>
      <c r="M188" s="115">
        <f t="shared" si="93"/>
        <v>0</v>
      </c>
      <c r="N188" s="115">
        <f t="shared" si="94"/>
        <v>0</v>
      </c>
      <c r="O188" s="115">
        <f t="shared" si="95"/>
        <v>0</v>
      </c>
      <c r="P188" s="119">
        <f t="shared" si="82"/>
        <v>0</v>
      </c>
      <c r="Q188" s="109"/>
    </row>
    <row r="189" spans="2:17" ht="16" x14ac:dyDescent="0.2">
      <c r="B189" s="116" t="s">
        <v>22</v>
      </c>
      <c r="C189" s="114" t="s">
        <v>112</v>
      </c>
      <c r="D189" s="115">
        <f t="shared" si="84"/>
        <v>0</v>
      </c>
      <c r="E189" s="115">
        <f t="shared" si="85"/>
        <v>0</v>
      </c>
      <c r="F189" s="115">
        <f t="shared" si="86"/>
        <v>0</v>
      </c>
      <c r="G189" s="115">
        <f t="shared" si="87"/>
        <v>0</v>
      </c>
      <c r="H189" s="115">
        <f t="shared" si="88"/>
        <v>0</v>
      </c>
      <c r="I189" s="115">
        <f t="shared" si="89"/>
        <v>0</v>
      </c>
      <c r="J189" s="115">
        <f t="shared" si="90"/>
        <v>0</v>
      </c>
      <c r="K189" s="115">
        <f t="shared" si="91"/>
        <v>0</v>
      </c>
      <c r="L189" s="115">
        <f t="shared" si="92"/>
        <v>0</v>
      </c>
      <c r="M189" s="115">
        <f t="shared" si="93"/>
        <v>0</v>
      </c>
      <c r="N189" s="115">
        <f t="shared" si="94"/>
        <v>0</v>
      </c>
      <c r="O189" s="115">
        <f t="shared" si="95"/>
        <v>0</v>
      </c>
      <c r="P189" s="119">
        <f t="shared" si="82"/>
        <v>0</v>
      </c>
      <c r="Q189" s="109"/>
    </row>
    <row r="190" spans="2:17" ht="16" x14ac:dyDescent="0.2">
      <c r="B190" s="116" t="s">
        <v>23</v>
      </c>
      <c r="C190" s="114" t="s">
        <v>112</v>
      </c>
      <c r="D190" s="115">
        <f t="shared" si="84"/>
        <v>0</v>
      </c>
      <c r="E190" s="115">
        <f t="shared" si="85"/>
        <v>0</v>
      </c>
      <c r="F190" s="115">
        <f t="shared" si="86"/>
        <v>0</v>
      </c>
      <c r="G190" s="115">
        <f t="shared" si="87"/>
        <v>0</v>
      </c>
      <c r="H190" s="115">
        <f t="shared" si="88"/>
        <v>0</v>
      </c>
      <c r="I190" s="115">
        <f t="shared" si="89"/>
        <v>0</v>
      </c>
      <c r="J190" s="115">
        <f t="shared" si="90"/>
        <v>0</v>
      </c>
      <c r="K190" s="115">
        <f t="shared" si="91"/>
        <v>0</v>
      </c>
      <c r="L190" s="115">
        <f t="shared" si="92"/>
        <v>0</v>
      </c>
      <c r="M190" s="115">
        <f t="shared" si="93"/>
        <v>0</v>
      </c>
      <c r="N190" s="115">
        <f t="shared" si="94"/>
        <v>0</v>
      </c>
      <c r="O190" s="115">
        <f t="shared" si="95"/>
        <v>0</v>
      </c>
      <c r="P190" s="119">
        <f t="shared" si="82"/>
        <v>0</v>
      </c>
      <c r="Q190" s="109"/>
    </row>
    <row r="191" spans="2:17" ht="16" x14ac:dyDescent="0.2">
      <c r="B191" s="116" t="s">
        <v>24</v>
      </c>
      <c r="C191" s="114" t="s">
        <v>112</v>
      </c>
      <c r="D191" s="115">
        <f t="shared" si="84"/>
        <v>0</v>
      </c>
      <c r="E191" s="115">
        <f t="shared" si="85"/>
        <v>0</v>
      </c>
      <c r="F191" s="115">
        <f t="shared" si="86"/>
        <v>0</v>
      </c>
      <c r="G191" s="115">
        <f t="shared" si="87"/>
        <v>0</v>
      </c>
      <c r="H191" s="115">
        <f t="shared" si="88"/>
        <v>0</v>
      </c>
      <c r="I191" s="115">
        <f t="shared" si="89"/>
        <v>0</v>
      </c>
      <c r="J191" s="115">
        <f t="shared" si="90"/>
        <v>0</v>
      </c>
      <c r="K191" s="115">
        <f t="shared" si="91"/>
        <v>0</v>
      </c>
      <c r="L191" s="115">
        <f t="shared" si="92"/>
        <v>0</v>
      </c>
      <c r="M191" s="115">
        <f t="shared" si="93"/>
        <v>0</v>
      </c>
      <c r="N191" s="115">
        <f t="shared" si="94"/>
        <v>0</v>
      </c>
      <c r="O191" s="115">
        <f t="shared" si="95"/>
        <v>0</v>
      </c>
      <c r="P191" s="119">
        <f t="shared" si="82"/>
        <v>0</v>
      </c>
      <c r="Q191" s="109"/>
    </row>
    <row r="192" spans="2:17" ht="13" x14ac:dyDescent="0.15">
      <c r="B192" s="109"/>
      <c r="C192" s="109"/>
      <c r="D192" s="115">
        <f>((D182+D183+D184+D185+D188+D189+D190+D191)*21%)+D181</f>
        <v>0</v>
      </c>
      <c r="E192" s="115">
        <f t="shared" ref="E192:O192" si="96">((E182+E183+E184+E185+E188+E189+E190+E191)*21%)+E181</f>
        <v>0</v>
      </c>
      <c r="F192" s="115">
        <f t="shared" si="96"/>
        <v>0</v>
      </c>
      <c r="G192" s="115">
        <f t="shared" si="96"/>
        <v>0</v>
      </c>
      <c r="H192" s="115">
        <f t="shared" si="96"/>
        <v>0</v>
      </c>
      <c r="I192" s="115">
        <f t="shared" si="96"/>
        <v>0</v>
      </c>
      <c r="J192" s="115">
        <f t="shared" si="96"/>
        <v>0</v>
      </c>
      <c r="K192" s="115">
        <f t="shared" si="96"/>
        <v>0</v>
      </c>
      <c r="L192" s="115">
        <f t="shared" si="96"/>
        <v>0</v>
      </c>
      <c r="M192" s="115">
        <f t="shared" si="96"/>
        <v>0</v>
      </c>
      <c r="N192" s="115">
        <f t="shared" si="96"/>
        <v>0</v>
      </c>
      <c r="O192" s="115">
        <f t="shared" si="96"/>
        <v>0</v>
      </c>
      <c r="P192" s="110"/>
      <c r="Q192" s="109"/>
    </row>
    <row r="193" spans="2:17" ht="13" x14ac:dyDescent="0.15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09"/>
    </row>
    <row r="194" spans="2:17" ht="13" x14ac:dyDescent="0.1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9"/>
    </row>
    <row r="195" spans="2:17" ht="13" x14ac:dyDescent="0.1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19"/>
    </row>
    <row r="196" spans="2:17" ht="13" x14ac:dyDescent="0.1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19"/>
    </row>
    <row r="197" spans="2:17" ht="13" x14ac:dyDescent="0.1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19"/>
    </row>
    <row r="198" spans="2:17" ht="13" x14ac:dyDescent="0.1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19"/>
    </row>
    <row r="199" spans="2:17" ht="13" x14ac:dyDescent="0.1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19"/>
    </row>
    <row r="200" spans="2:17" ht="13" x14ac:dyDescent="0.1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19"/>
    </row>
    <row r="201" spans="2:17" ht="13" x14ac:dyDescent="0.1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19"/>
    </row>
    <row r="202" spans="2:17" ht="13" x14ac:dyDescent="0.1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19"/>
    </row>
    <row r="203" spans="2:17" ht="13" x14ac:dyDescent="0.1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19"/>
    </row>
    <row r="204" spans="2:17" ht="13" x14ac:dyDescent="0.1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19"/>
    </row>
    <row r="205" spans="2:17" ht="13" x14ac:dyDescent="0.1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19"/>
    </row>
    <row r="206" spans="2:17" ht="13" x14ac:dyDescent="0.1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9"/>
    </row>
    <row r="207" spans="2:17" ht="13" x14ac:dyDescent="0.1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9"/>
    </row>
    <row r="208" spans="2:17" ht="13" x14ac:dyDescent="0.1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9"/>
    </row>
    <row r="209" spans="4:16" ht="13" x14ac:dyDescent="0.1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9"/>
    </row>
    <row r="210" spans="4:16" ht="13" x14ac:dyDescent="0.1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9"/>
    </row>
    <row r="211" spans="4:16" ht="13" x14ac:dyDescent="0.1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19"/>
    </row>
    <row r="212" spans="4:16" ht="13" x14ac:dyDescent="0.1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19"/>
    </row>
    <row r="213" spans="4:16" ht="13" x14ac:dyDescent="0.1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19"/>
    </row>
    <row r="214" spans="4:16" ht="13" x14ac:dyDescent="0.1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19"/>
    </row>
    <row r="215" spans="4:16" ht="13" x14ac:dyDescent="0.1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19"/>
    </row>
    <row r="216" spans="4:16" ht="13" x14ac:dyDescent="0.1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19"/>
    </row>
    <row r="217" spans="4:16" ht="13" x14ac:dyDescent="0.1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19"/>
    </row>
    <row r="218" spans="4:16" ht="13" x14ac:dyDescent="0.1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19"/>
    </row>
    <row r="219" spans="4:16" ht="13" x14ac:dyDescent="0.1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19"/>
    </row>
    <row r="220" spans="4:16" ht="13" x14ac:dyDescent="0.1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19"/>
    </row>
    <row r="221" spans="4:16" ht="13" x14ac:dyDescent="0.1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19"/>
    </row>
    <row r="222" spans="4:16" ht="13" x14ac:dyDescent="0.1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9"/>
    </row>
    <row r="223" spans="4:16" ht="13" x14ac:dyDescent="0.1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19"/>
    </row>
    <row r="224" spans="4:16" ht="13" x14ac:dyDescent="0.1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19"/>
    </row>
    <row r="225" spans="4:16" ht="13" x14ac:dyDescent="0.1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19"/>
    </row>
    <row r="226" spans="4:16" ht="13" x14ac:dyDescent="0.1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19"/>
    </row>
    <row r="227" spans="4:16" ht="13" x14ac:dyDescent="0.1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9"/>
    </row>
    <row r="228" spans="4:16" ht="13" x14ac:dyDescent="0.1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19"/>
    </row>
    <row r="229" spans="4:16" ht="13" x14ac:dyDescent="0.1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19"/>
    </row>
    <row r="230" spans="4:16" ht="13" x14ac:dyDescent="0.1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19"/>
    </row>
    <row r="231" spans="4:16" ht="13" x14ac:dyDescent="0.1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4:16" ht="13" x14ac:dyDescent="0.1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4:16" ht="13" x14ac:dyDescent="0.1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4:16" ht="13" x14ac:dyDescent="0.1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4:16" ht="13" x14ac:dyDescent="0.1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4:16" ht="13" x14ac:dyDescent="0.1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4:16" ht="13" x14ac:dyDescent="0.1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4:16" ht="13" x14ac:dyDescent="0.1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4:16" ht="13" x14ac:dyDescent="0.1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4:16" ht="13" x14ac:dyDescent="0.1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4:16" ht="13" x14ac:dyDescent="0.1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4:16" ht="13" x14ac:dyDescent="0.1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4:16" ht="13" x14ac:dyDescent="0.1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4:16" ht="13" x14ac:dyDescent="0.1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4:16" ht="13" x14ac:dyDescent="0.1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4:16" ht="13" x14ac:dyDescent="0.1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4:16" ht="13" x14ac:dyDescent="0.1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4:16" ht="13" x14ac:dyDescent="0.1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4:16" ht="13" x14ac:dyDescent="0.1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4:16" ht="13" x14ac:dyDescent="0.1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4:16" ht="13" x14ac:dyDescent="0.1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4:16" ht="13" x14ac:dyDescent="0.1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4:16" ht="13" x14ac:dyDescent="0.1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4:16" ht="13" x14ac:dyDescent="0.1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4:16" ht="13" x14ac:dyDescent="0.1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4:16" ht="13" x14ac:dyDescent="0.1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4:16" ht="13" x14ac:dyDescent="0.1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4:16" ht="13" x14ac:dyDescent="0.1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4:16" ht="13" x14ac:dyDescent="0.1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4:16" ht="13" x14ac:dyDescent="0.1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4:16" ht="13" x14ac:dyDescent="0.1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4:16" ht="13" x14ac:dyDescent="0.1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4:16" ht="13" x14ac:dyDescent="0.1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4:16" ht="13" x14ac:dyDescent="0.1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4:16" ht="13" x14ac:dyDescent="0.1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4:16" ht="13" x14ac:dyDescent="0.1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4:16" ht="13" x14ac:dyDescent="0.1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4:16" ht="13" x14ac:dyDescent="0.1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4:16" ht="13" x14ac:dyDescent="0.1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4:16" ht="13" x14ac:dyDescent="0.1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4:16" ht="13" x14ac:dyDescent="0.1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4:16" ht="13" x14ac:dyDescent="0.1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4:16" ht="13" x14ac:dyDescent="0.1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4:16" ht="13" x14ac:dyDescent="0.1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4:16" ht="13" x14ac:dyDescent="0.1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4:16" ht="13" x14ac:dyDescent="0.1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4:16" ht="13" x14ac:dyDescent="0.1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4:16" ht="13" x14ac:dyDescent="0.1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4:16" ht="13" x14ac:dyDescent="0.1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4:16" ht="13" x14ac:dyDescent="0.1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4:16" ht="13" x14ac:dyDescent="0.1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4:16" ht="13" x14ac:dyDescent="0.1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4:16" ht="13" x14ac:dyDescent="0.1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4:16" ht="13" x14ac:dyDescent="0.1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4:16" ht="13" x14ac:dyDescent="0.1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4:16" ht="13" x14ac:dyDescent="0.1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4:16" ht="13" x14ac:dyDescent="0.1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4:16" ht="13" x14ac:dyDescent="0.1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4:16" ht="13" x14ac:dyDescent="0.1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4:16" ht="13" x14ac:dyDescent="0.1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4:16" ht="13" x14ac:dyDescent="0.1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4:16" ht="13" x14ac:dyDescent="0.1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4:16" ht="13" x14ac:dyDescent="0.1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4:16" ht="13" x14ac:dyDescent="0.1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4:16" ht="13" x14ac:dyDescent="0.1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4:16" ht="13" x14ac:dyDescent="0.1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4:16" ht="13" x14ac:dyDescent="0.1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4:16" ht="13" x14ac:dyDescent="0.1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4:16" ht="13" x14ac:dyDescent="0.1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4:16" ht="13" x14ac:dyDescent="0.1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4:16" ht="13" x14ac:dyDescent="0.1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4:16" ht="13" x14ac:dyDescent="0.1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4:16" ht="13" x14ac:dyDescent="0.1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4:16" ht="13" x14ac:dyDescent="0.1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4:16" ht="13" x14ac:dyDescent="0.1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4:16" ht="13" x14ac:dyDescent="0.1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4:16" ht="13" x14ac:dyDescent="0.1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4:16" ht="13" x14ac:dyDescent="0.1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4:16" ht="13" x14ac:dyDescent="0.1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4:16" ht="13" x14ac:dyDescent="0.1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4:16" ht="13" x14ac:dyDescent="0.1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4:16" ht="13" x14ac:dyDescent="0.1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4:16" ht="13" x14ac:dyDescent="0.1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4:16" ht="13" x14ac:dyDescent="0.1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4:16" ht="13" x14ac:dyDescent="0.1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4:16" ht="13" x14ac:dyDescent="0.1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4:16" ht="13" x14ac:dyDescent="0.1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4:16" ht="13" x14ac:dyDescent="0.1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4:16" ht="13" x14ac:dyDescent="0.1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4:16" ht="13" x14ac:dyDescent="0.1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4:16" ht="13" x14ac:dyDescent="0.1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4:16" ht="13" x14ac:dyDescent="0.1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4:16" ht="13" x14ac:dyDescent="0.1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4:16" ht="13" x14ac:dyDescent="0.1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4:16" ht="13" x14ac:dyDescent="0.1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4:16" ht="13" x14ac:dyDescent="0.1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4:16" ht="13" x14ac:dyDescent="0.1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4:16" ht="13" x14ac:dyDescent="0.1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4:16" ht="13" x14ac:dyDescent="0.1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4:16" ht="13" x14ac:dyDescent="0.1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4:16" ht="13" x14ac:dyDescent="0.1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4:16" ht="13" x14ac:dyDescent="0.1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4:16" ht="13" x14ac:dyDescent="0.1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4:16" ht="13" x14ac:dyDescent="0.1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4:16" ht="13" x14ac:dyDescent="0.1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4:16" ht="13" x14ac:dyDescent="0.1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4:16" ht="13" x14ac:dyDescent="0.1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4:16" ht="13" x14ac:dyDescent="0.1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4:16" ht="13" x14ac:dyDescent="0.1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4:16" ht="13" x14ac:dyDescent="0.1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4:16" ht="13" x14ac:dyDescent="0.1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4:16" ht="13" x14ac:dyDescent="0.1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4:16" ht="13" x14ac:dyDescent="0.1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4:16" ht="13" x14ac:dyDescent="0.1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4:16" ht="13" x14ac:dyDescent="0.1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4:16" ht="13" x14ac:dyDescent="0.1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4:16" ht="13" x14ac:dyDescent="0.1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4:16" ht="13" x14ac:dyDescent="0.1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4:16" ht="13" x14ac:dyDescent="0.1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4:16" ht="13" x14ac:dyDescent="0.1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4:16" ht="13" x14ac:dyDescent="0.1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4:16" ht="13" x14ac:dyDescent="0.1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4:16" ht="13" x14ac:dyDescent="0.1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4:16" ht="13" x14ac:dyDescent="0.1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4:16" ht="13" x14ac:dyDescent="0.1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4:16" ht="13" x14ac:dyDescent="0.1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4:16" ht="13" x14ac:dyDescent="0.1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4:16" ht="13" x14ac:dyDescent="0.1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4:16" ht="13" x14ac:dyDescent="0.1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4:16" ht="13" x14ac:dyDescent="0.1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4:16" ht="13" x14ac:dyDescent="0.1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4:16" ht="13" x14ac:dyDescent="0.1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4:16" ht="13" x14ac:dyDescent="0.1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4:16" ht="13" x14ac:dyDescent="0.1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4:16" ht="13" x14ac:dyDescent="0.1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4:16" ht="13" x14ac:dyDescent="0.1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4:16" ht="13" x14ac:dyDescent="0.1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4:16" ht="13" x14ac:dyDescent="0.1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4:16" ht="13" x14ac:dyDescent="0.1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4:16" ht="13" x14ac:dyDescent="0.1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4:16" ht="13" x14ac:dyDescent="0.1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4:16" ht="13" x14ac:dyDescent="0.1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4:16" ht="13" x14ac:dyDescent="0.1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4:16" ht="13" x14ac:dyDescent="0.1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4:16" ht="13" x14ac:dyDescent="0.1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4:16" ht="13" x14ac:dyDescent="0.1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4:16" ht="13" x14ac:dyDescent="0.1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4:16" ht="13" x14ac:dyDescent="0.1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4:16" ht="13" x14ac:dyDescent="0.1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4:16" ht="13" x14ac:dyDescent="0.1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4:16" ht="13" x14ac:dyDescent="0.1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4:16" ht="13" x14ac:dyDescent="0.1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4:16" ht="13" x14ac:dyDescent="0.1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4:16" ht="13" x14ac:dyDescent="0.1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4:16" ht="13" x14ac:dyDescent="0.1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4:16" ht="13" x14ac:dyDescent="0.1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4:16" ht="13" x14ac:dyDescent="0.1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4:16" ht="13" x14ac:dyDescent="0.1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4:16" ht="13" x14ac:dyDescent="0.1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4:16" ht="13" x14ac:dyDescent="0.1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4:16" ht="13" x14ac:dyDescent="0.1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4:16" ht="13" x14ac:dyDescent="0.1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4:16" ht="13" x14ac:dyDescent="0.1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4:16" ht="13" x14ac:dyDescent="0.1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4:16" ht="13" x14ac:dyDescent="0.1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4:16" ht="13" x14ac:dyDescent="0.1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4:16" ht="13" x14ac:dyDescent="0.1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4:16" ht="13" x14ac:dyDescent="0.1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4:16" ht="13" x14ac:dyDescent="0.1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4:16" ht="13" x14ac:dyDescent="0.1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4:16" ht="13" x14ac:dyDescent="0.1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4:16" ht="13" x14ac:dyDescent="0.1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4:16" ht="13" x14ac:dyDescent="0.1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4:16" ht="13" x14ac:dyDescent="0.1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4:16" ht="13" x14ac:dyDescent="0.1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4:16" ht="13" x14ac:dyDescent="0.1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4:16" ht="13" x14ac:dyDescent="0.1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4:16" ht="13" x14ac:dyDescent="0.1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4:16" ht="13" x14ac:dyDescent="0.1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4:16" ht="13" x14ac:dyDescent="0.1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4:16" ht="13" x14ac:dyDescent="0.1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4:16" ht="13" x14ac:dyDescent="0.1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4:16" ht="13" x14ac:dyDescent="0.1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4:16" ht="13" x14ac:dyDescent="0.1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4:16" ht="13" x14ac:dyDescent="0.1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4:16" ht="13" x14ac:dyDescent="0.1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4:16" ht="13" x14ac:dyDescent="0.1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4:16" ht="13" x14ac:dyDescent="0.1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4:16" ht="13" x14ac:dyDescent="0.1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4:16" ht="13" x14ac:dyDescent="0.1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4:16" ht="13" x14ac:dyDescent="0.1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4:16" ht="13" x14ac:dyDescent="0.1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4:16" ht="13" x14ac:dyDescent="0.1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4:16" ht="13" x14ac:dyDescent="0.1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4:16" ht="13" x14ac:dyDescent="0.1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4:16" ht="13" x14ac:dyDescent="0.1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4:16" ht="13" x14ac:dyDescent="0.1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4:16" ht="13" x14ac:dyDescent="0.1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4:16" ht="13" x14ac:dyDescent="0.1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4:16" ht="13" x14ac:dyDescent="0.1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4:16" ht="13" x14ac:dyDescent="0.1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4:16" ht="13" x14ac:dyDescent="0.1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4:16" ht="13" x14ac:dyDescent="0.1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4:16" ht="13" x14ac:dyDescent="0.1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4:16" ht="13" x14ac:dyDescent="0.1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4:16" ht="13" x14ac:dyDescent="0.1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4:16" ht="13" x14ac:dyDescent="0.1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4:16" ht="13" x14ac:dyDescent="0.1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4:16" ht="13" x14ac:dyDescent="0.1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4:16" ht="13" x14ac:dyDescent="0.1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4:16" ht="13" x14ac:dyDescent="0.1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4:16" ht="13" x14ac:dyDescent="0.1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4:16" ht="13" x14ac:dyDescent="0.1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4:16" ht="13" x14ac:dyDescent="0.1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4:16" ht="13" x14ac:dyDescent="0.1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4:16" ht="13" x14ac:dyDescent="0.1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4:16" ht="13" x14ac:dyDescent="0.1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4:16" ht="13" x14ac:dyDescent="0.1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4:16" ht="13" x14ac:dyDescent="0.1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4:16" ht="13" x14ac:dyDescent="0.1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4:16" ht="13" x14ac:dyDescent="0.1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4:16" ht="13" x14ac:dyDescent="0.1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4:16" ht="13" x14ac:dyDescent="0.1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4:16" ht="13" x14ac:dyDescent="0.1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4:16" ht="13" x14ac:dyDescent="0.1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4:16" ht="13" x14ac:dyDescent="0.1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4:16" ht="13" x14ac:dyDescent="0.1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4:16" ht="13" x14ac:dyDescent="0.1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4:16" ht="13" x14ac:dyDescent="0.1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4:16" ht="13" x14ac:dyDescent="0.1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4:16" ht="13" x14ac:dyDescent="0.1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4:16" ht="13" x14ac:dyDescent="0.1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4:16" ht="13" x14ac:dyDescent="0.1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4:16" ht="13" x14ac:dyDescent="0.1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4:16" ht="13" x14ac:dyDescent="0.1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4:16" ht="13" x14ac:dyDescent="0.1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4:16" ht="13" x14ac:dyDescent="0.1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4:16" ht="13" x14ac:dyDescent="0.1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4:16" ht="13" x14ac:dyDescent="0.1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4:16" ht="13" x14ac:dyDescent="0.1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4:16" ht="13" x14ac:dyDescent="0.1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4:16" ht="13" x14ac:dyDescent="0.1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4:16" ht="13" x14ac:dyDescent="0.1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4:16" ht="13" x14ac:dyDescent="0.1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4:16" ht="13" x14ac:dyDescent="0.1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4:16" ht="13" x14ac:dyDescent="0.1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4:16" ht="13" x14ac:dyDescent="0.1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4:16" ht="13" x14ac:dyDescent="0.1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4:16" ht="13" x14ac:dyDescent="0.1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4:16" ht="13" x14ac:dyDescent="0.1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4:16" ht="13" x14ac:dyDescent="0.1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4:16" ht="13" x14ac:dyDescent="0.1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4:16" ht="13" x14ac:dyDescent="0.1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4:16" ht="13" x14ac:dyDescent="0.1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4:16" ht="13" x14ac:dyDescent="0.1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4:16" ht="13" x14ac:dyDescent="0.1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4:16" ht="13" x14ac:dyDescent="0.1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4:16" ht="13" x14ac:dyDescent="0.1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4:16" ht="13" x14ac:dyDescent="0.1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4:16" ht="13" x14ac:dyDescent="0.1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4:16" ht="13" x14ac:dyDescent="0.1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4:16" ht="13" x14ac:dyDescent="0.1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4:16" ht="13" x14ac:dyDescent="0.1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4:16" ht="13" x14ac:dyDescent="0.1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4:16" ht="13" x14ac:dyDescent="0.1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4:16" ht="13" x14ac:dyDescent="0.1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4:16" ht="13" x14ac:dyDescent="0.1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4:16" ht="13" x14ac:dyDescent="0.1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4:16" ht="13" x14ac:dyDescent="0.1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4:16" ht="13" x14ac:dyDescent="0.1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4:16" ht="13" x14ac:dyDescent="0.1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4:16" ht="13" x14ac:dyDescent="0.1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4:16" ht="13" x14ac:dyDescent="0.1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4:16" ht="13" x14ac:dyDescent="0.1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4:16" ht="13" x14ac:dyDescent="0.1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4:16" ht="13" x14ac:dyDescent="0.1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4:16" ht="13" x14ac:dyDescent="0.1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4:16" ht="13" x14ac:dyDescent="0.1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4:16" ht="13" x14ac:dyDescent="0.1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4:16" ht="13" x14ac:dyDescent="0.1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4:16" ht="13" x14ac:dyDescent="0.1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4:16" ht="13" x14ac:dyDescent="0.1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4:16" ht="13" x14ac:dyDescent="0.1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4:16" ht="13" x14ac:dyDescent="0.1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4:16" ht="13" x14ac:dyDescent="0.1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4:16" ht="13" x14ac:dyDescent="0.1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4:16" ht="13" x14ac:dyDescent="0.1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4:16" ht="13" x14ac:dyDescent="0.1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4:16" ht="13" x14ac:dyDescent="0.1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4:16" ht="13" x14ac:dyDescent="0.1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4:16" ht="13" x14ac:dyDescent="0.1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4:16" ht="13" x14ac:dyDescent="0.1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4:16" ht="13" x14ac:dyDescent="0.1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4:16" ht="13" x14ac:dyDescent="0.1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4:16" ht="13" x14ac:dyDescent="0.1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4:16" ht="13" x14ac:dyDescent="0.1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4:16" ht="13" x14ac:dyDescent="0.1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4:16" ht="13" x14ac:dyDescent="0.1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4:16" ht="13" x14ac:dyDescent="0.1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4:16" ht="13" x14ac:dyDescent="0.1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4:16" ht="13" x14ac:dyDescent="0.1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4:16" ht="13" x14ac:dyDescent="0.1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4:16" ht="13" x14ac:dyDescent="0.1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4:16" ht="13" x14ac:dyDescent="0.1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4:16" ht="13" x14ac:dyDescent="0.1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4:16" ht="13" x14ac:dyDescent="0.1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4:16" ht="13" x14ac:dyDescent="0.1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4:16" ht="13" x14ac:dyDescent="0.1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4:16" ht="13" x14ac:dyDescent="0.1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4:16" ht="13" x14ac:dyDescent="0.1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4:16" ht="13" x14ac:dyDescent="0.1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4:16" ht="13" x14ac:dyDescent="0.1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4:16" ht="13" x14ac:dyDescent="0.1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4:16" ht="13" x14ac:dyDescent="0.1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4:16" ht="13" x14ac:dyDescent="0.1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4:16" ht="13" x14ac:dyDescent="0.1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4:16" ht="13" x14ac:dyDescent="0.1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4:16" ht="13" x14ac:dyDescent="0.1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4:16" ht="13" x14ac:dyDescent="0.1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4:16" ht="13" x14ac:dyDescent="0.1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4:16" ht="13" x14ac:dyDescent="0.1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4:16" ht="13" x14ac:dyDescent="0.1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4:16" ht="13" x14ac:dyDescent="0.1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4:16" ht="13" x14ac:dyDescent="0.1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4:16" ht="13" x14ac:dyDescent="0.1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4:16" ht="13" x14ac:dyDescent="0.1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4:16" ht="13" x14ac:dyDescent="0.1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4:16" ht="13" x14ac:dyDescent="0.1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4:16" ht="13" x14ac:dyDescent="0.1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4:16" ht="13" x14ac:dyDescent="0.1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4:16" ht="13" x14ac:dyDescent="0.1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4:16" ht="13" x14ac:dyDescent="0.1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4:16" ht="13" x14ac:dyDescent="0.1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4:16" ht="13" x14ac:dyDescent="0.1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4:16" ht="13" x14ac:dyDescent="0.1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4:16" ht="13" x14ac:dyDescent="0.1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4:16" ht="13" x14ac:dyDescent="0.1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4:16" ht="13" x14ac:dyDescent="0.1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4:16" ht="13" x14ac:dyDescent="0.1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4:16" ht="13" x14ac:dyDescent="0.1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4:16" ht="13" x14ac:dyDescent="0.1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4:16" ht="13" x14ac:dyDescent="0.1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4:16" ht="13" x14ac:dyDescent="0.1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4:16" ht="13" x14ac:dyDescent="0.1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4:16" ht="13" x14ac:dyDescent="0.1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4:16" ht="13" x14ac:dyDescent="0.1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4:16" ht="13" x14ac:dyDescent="0.1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4:16" ht="13" x14ac:dyDescent="0.1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4:16" ht="13" x14ac:dyDescent="0.1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4:16" ht="13" x14ac:dyDescent="0.1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4:16" ht="13" x14ac:dyDescent="0.1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4:16" ht="13" x14ac:dyDescent="0.1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4:16" ht="13" x14ac:dyDescent="0.1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4:16" ht="13" x14ac:dyDescent="0.1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4:16" ht="13" x14ac:dyDescent="0.1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4:16" ht="13" x14ac:dyDescent="0.1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4:16" ht="13" x14ac:dyDescent="0.1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4:16" ht="13" x14ac:dyDescent="0.1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4:16" ht="13" x14ac:dyDescent="0.1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4:16" ht="13" x14ac:dyDescent="0.1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4:16" ht="13" x14ac:dyDescent="0.1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4:16" ht="13" x14ac:dyDescent="0.1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4:16" ht="13" x14ac:dyDescent="0.1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4:16" ht="13" x14ac:dyDescent="0.1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4:16" ht="13" x14ac:dyDescent="0.1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4:16" ht="13" x14ac:dyDescent="0.1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4:16" ht="13" x14ac:dyDescent="0.1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4:16" ht="13" x14ac:dyDescent="0.1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4:16" ht="13" x14ac:dyDescent="0.1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4:16" ht="13" x14ac:dyDescent="0.1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4:16" ht="13" x14ac:dyDescent="0.1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4:16" ht="13" x14ac:dyDescent="0.1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4:16" ht="13" x14ac:dyDescent="0.1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4:16" ht="13" x14ac:dyDescent="0.1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4:16" ht="13" x14ac:dyDescent="0.1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4:16" ht="13" x14ac:dyDescent="0.1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4:16" ht="13" x14ac:dyDescent="0.1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4:16" ht="13" x14ac:dyDescent="0.1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4:16" ht="13" x14ac:dyDescent="0.1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4:16" ht="13" x14ac:dyDescent="0.1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4:16" ht="13" x14ac:dyDescent="0.1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4:16" ht="13" x14ac:dyDescent="0.1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4:16" ht="13" x14ac:dyDescent="0.1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4:16" ht="13" x14ac:dyDescent="0.1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4:16" ht="13" x14ac:dyDescent="0.1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4:16" ht="13" x14ac:dyDescent="0.1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4:16" ht="13" x14ac:dyDescent="0.1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4:16" ht="13" x14ac:dyDescent="0.1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4:16" ht="13" x14ac:dyDescent="0.1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4:16" ht="13" x14ac:dyDescent="0.1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4:16" ht="13" x14ac:dyDescent="0.1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4:16" ht="13" x14ac:dyDescent="0.1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4:16" ht="13" x14ac:dyDescent="0.1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4:16" ht="13" x14ac:dyDescent="0.1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4:16" ht="13" x14ac:dyDescent="0.1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4:16" ht="13" x14ac:dyDescent="0.1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4:16" ht="13" x14ac:dyDescent="0.1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4:16" ht="13" x14ac:dyDescent="0.1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4:16" ht="13" x14ac:dyDescent="0.1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4:16" ht="13" x14ac:dyDescent="0.1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4:16" ht="13" x14ac:dyDescent="0.1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4:16" ht="13" x14ac:dyDescent="0.1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4:16" ht="13" x14ac:dyDescent="0.1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4:16" ht="13" x14ac:dyDescent="0.1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4:16" ht="13" x14ac:dyDescent="0.1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4:16" ht="13" x14ac:dyDescent="0.1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4:16" ht="13" x14ac:dyDescent="0.1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4:16" ht="13" x14ac:dyDescent="0.1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4:16" ht="13" x14ac:dyDescent="0.1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4:16" ht="13" x14ac:dyDescent="0.1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4:16" ht="13" x14ac:dyDescent="0.1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4:16" ht="13" x14ac:dyDescent="0.1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4:16" ht="13" x14ac:dyDescent="0.1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4:16" ht="13" x14ac:dyDescent="0.1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4:16" ht="13" x14ac:dyDescent="0.1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4:16" ht="13" x14ac:dyDescent="0.1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4:16" ht="13" x14ac:dyDescent="0.1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4:16" ht="13" x14ac:dyDescent="0.1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4:16" ht="13" x14ac:dyDescent="0.1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4:16" ht="13" x14ac:dyDescent="0.1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4:16" ht="13" x14ac:dyDescent="0.1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4:16" ht="13" x14ac:dyDescent="0.1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4:16" ht="13" x14ac:dyDescent="0.1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4:16" ht="13" x14ac:dyDescent="0.1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4:16" ht="13" x14ac:dyDescent="0.1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4:16" ht="13" x14ac:dyDescent="0.1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4:16" ht="13" x14ac:dyDescent="0.1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4:16" ht="13" x14ac:dyDescent="0.1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4:16" ht="13" x14ac:dyDescent="0.1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4:16" ht="13" x14ac:dyDescent="0.1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4:16" ht="13" x14ac:dyDescent="0.1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4:16" ht="13" x14ac:dyDescent="0.1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4:16" ht="13" x14ac:dyDescent="0.1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4:16" ht="13" x14ac:dyDescent="0.1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4:16" ht="13" x14ac:dyDescent="0.1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4:16" ht="13" x14ac:dyDescent="0.1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4:16" ht="13" x14ac:dyDescent="0.1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4:16" ht="13" x14ac:dyDescent="0.1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4:16" ht="13" x14ac:dyDescent="0.1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4:16" ht="13" x14ac:dyDescent="0.1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4:16" ht="13" x14ac:dyDescent="0.1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4:16" ht="13" x14ac:dyDescent="0.1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4:16" ht="13" x14ac:dyDescent="0.1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4:16" ht="13" x14ac:dyDescent="0.1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4:16" ht="13" x14ac:dyDescent="0.1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4:16" ht="13" x14ac:dyDescent="0.1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4:16" ht="13" x14ac:dyDescent="0.1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4:16" ht="13" x14ac:dyDescent="0.1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4:16" ht="13" x14ac:dyDescent="0.1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4:16" ht="13" x14ac:dyDescent="0.1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4:16" ht="13" x14ac:dyDescent="0.1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4:16" ht="13" x14ac:dyDescent="0.1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4:16" ht="13" x14ac:dyDescent="0.1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4:16" ht="13" x14ac:dyDescent="0.1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4:16" ht="13" x14ac:dyDescent="0.1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4:16" ht="13" x14ac:dyDescent="0.1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4:16" ht="13" x14ac:dyDescent="0.1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4:16" ht="13" x14ac:dyDescent="0.1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4:16" ht="13" x14ac:dyDescent="0.1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4:16" ht="13" x14ac:dyDescent="0.1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4:16" ht="13" x14ac:dyDescent="0.1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4:16" ht="13" x14ac:dyDescent="0.1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4:16" ht="13" x14ac:dyDescent="0.1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4:16" ht="13" x14ac:dyDescent="0.1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4:16" ht="13" x14ac:dyDescent="0.1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4:16" ht="13" x14ac:dyDescent="0.1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4:16" ht="13" x14ac:dyDescent="0.1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4:16" ht="13" x14ac:dyDescent="0.1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4:16" ht="13" x14ac:dyDescent="0.1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4:16" ht="13" x14ac:dyDescent="0.1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4:16" ht="13" x14ac:dyDescent="0.1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4:16" ht="13" x14ac:dyDescent="0.1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4:16" ht="13" x14ac:dyDescent="0.1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4:16" ht="13" x14ac:dyDescent="0.1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4:16" ht="13" x14ac:dyDescent="0.1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4:16" ht="13" x14ac:dyDescent="0.1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4:16" ht="13" x14ac:dyDescent="0.1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4:16" ht="13" x14ac:dyDescent="0.1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4:16" ht="13" x14ac:dyDescent="0.1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4:16" ht="13" x14ac:dyDescent="0.1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4:16" ht="13" x14ac:dyDescent="0.1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4:16" ht="13" x14ac:dyDescent="0.1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4:16" ht="13" x14ac:dyDescent="0.1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4:16" ht="13" x14ac:dyDescent="0.1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4:16" ht="13" x14ac:dyDescent="0.1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4:16" ht="13" x14ac:dyDescent="0.1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4:16" ht="13" x14ac:dyDescent="0.1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4:16" ht="13" x14ac:dyDescent="0.1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4:16" ht="13" x14ac:dyDescent="0.1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4:16" ht="13" x14ac:dyDescent="0.1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4:16" ht="13" x14ac:dyDescent="0.1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4:16" ht="13" x14ac:dyDescent="0.1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4:16" ht="13" x14ac:dyDescent="0.1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4:16" ht="13" x14ac:dyDescent="0.1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4:16" ht="13" x14ac:dyDescent="0.1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4:16" ht="13" x14ac:dyDescent="0.1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4:16" ht="13" x14ac:dyDescent="0.1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4:16" ht="13" x14ac:dyDescent="0.1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4:16" ht="13" x14ac:dyDescent="0.1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4:16" ht="13" x14ac:dyDescent="0.1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4:16" ht="13" x14ac:dyDescent="0.1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4:16" ht="13" x14ac:dyDescent="0.1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4:16" ht="13" x14ac:dyDescent="0.1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4:16" ht="13" x14ac:dyDescent="0.1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4:16" ht="13" x14ac:dyDescent="0.1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4:16" ht="13" x14ac:dyDescent="0.1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4:16" ht="13" x14ac:dyDescent="0.1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4:16" ht="13" x14ac:dyDescent="0.1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4:16" ht="13" x14ac:dyDescent="0.1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4:16" ht="13" x14ac:dyDescent="0.1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4:16" ht="13" x14ac:dyDescent="0.1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4:16" ht="13" x14ac:dyDescent="0.1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4:16" ht="13" x14ac:dyDescent="0.1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4:16" ht="13" x14ac:dyDescent="0.1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4:16" ht="13" x14ac:dyDescent="0.1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4:16" ht="13" x14ac:dyDescent="0.1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4:16" ht="13" x14ac:dyDescent="0.1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4:16" ht="13" x14ac:dyDescent="0.1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4:16" ht="13" x14ac:dyDescent="0.1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4:16" ht="13" x14ac:dyDescent="0.1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4:16" ht="13" x14ac:dyDescent="0.1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4:16" ht="13" x14ac:dyDescent="0.1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4:16" ht="13" x14ac:dyDescent="0.1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4:16" ht="13" x14ac:dyDescent="0.1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4:16" ht="13" x14ac:dyDescent="0.1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4:16" ht="13" x14ac:dyDescent="0.1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4:16" ht="13" x14ac:dyDescent="0.1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4:16" ht="13" x14ac:dyDescent="0.1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4:16" ht="13" x14ac:dyDescent="0.1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4:16" ht="13" x14ac:dyDescent="0.1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4:16" ht="13" x14ac:dyDescent="0.1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4:16" ht="13" x14ac:dyDescent="0.1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4:16" ht="13" x14ac:dyDescent="0.1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4:16" ht="13" x14ac:dyDescent="0.1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4:16" ht="13" x14ac:dyDescent="0.1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4:16" ht="13" x14ac:dyDescent="0.1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4:16" ht="13" x14ac:dyDescent="0.1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4:16" ht="13" x14ac:dyDescent="0.1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4:16" ht="13" x14ac:dyDescent="0.1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4:16" ht="13" x14ac:dyDescent="0.1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4:16" ht="13" x14ac:dyDescent="0.1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4:16" ht="13" x14ac:dyDescent="0.1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4:16" ht="13" x14ac:dyDescent="0.1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4:16" ht="13" x14ac:dyDescent="0.1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4:16" ht="13" x14ac:dyDescent="0.1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4:16" ht="13" x14ac:dyDescent="0.1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4:16" ht="13" x14ac:dyDescent="0.1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4:16" ht="13" x14ac:dyDescent="0.1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4:16" ht="13" x14ac:dyDescent="0.1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4:16" ht="13" x14ac:dyDescent="0.1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4:16" ht="13" x14ac:dyDescent="0.1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4:16" ht="13" x14ac:dyDescent="0.1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4:16" ht="13" x14ac:dyDescent="0.1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4:16" ht="13" x14ac:dyDescent="0.1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4:16" ht="13" x14ac:dyDescent="0.1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4:16" ht="13" x14ac:dyDescent="0.1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4:16" ht="13" x14ac:dyDescent="0.1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4:16" ht="13" x14ac:dyDescent="0.1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4:16" ht="13" x14ac:dyDescent="0.1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4:16" ht="13" x14ac:dyDescent="0.1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4:16" ht="13" x14ac:dyDescent="0.1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4:16" ht="13" x14ac:dyDescent="0.1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4:16" ht="13" x14ac:dyDescent="0.1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4:16" ht="13" x14ac:dyDescent="0.1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4:16" ht="13" x14ac:dyDescent="0.1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4:16" ht="13" x14ac:dyDescent="0.1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4:16" ht="13" x14ac:dyDescent="0.1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4:16" ht="13" x14ac:dyDescent="0.1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4:16" ht="13" x14ac:dyDescent="0.1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4:16" ht="13" x14ac:dyDescent="0.1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4:16" ht="13" x14ac:dyDescent="0.1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4:16" ht="13" x14ac:dyDescent="0.1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4:16" ht="13" x14ac:dyDescent="0.1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4:16" ht="13" x14ac:dyDescent="0.1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4:16" ht="13" x14ac:dyDescent="0.1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4:16" ht="13" x14ac:dyDescent="0.1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4:16" ht="13" x14ac:dyDescent="0.1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4:16" ht="13" x14ac:dyDescent="0.1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4:16" ht="13" x14ac:dyDescent="0.1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4:16" ht="13" x14ac:dyDescent="0.1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4:16" ht="13" x14ac:dyDescent="0.1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4:16" ht="13" x14ac:dyDescent="0.1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4:16" ht="13" x14ac:dyDescent="0.1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4:16" ht="13" x14ac:dyDescent="0.1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4:16" ht="13" x14ac:dyDescent="0.1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4:16" ht="13" x14ac:dyDescent="0.1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4:16" ht="13" x14ac:dyDescent="0.1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4:16" ht="13" x14ac:dyDescent="0.1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4:16" ht="13" x14ac:dyDescent="0.1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4:16" ht="13" x14ac:dyDescent="0.1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4:16" ht="13" x14ac:dyDescent="0.1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4:16" ht="13" x14ac:dyDescent="0.1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4:16" ht="13" x14ac:dyDescent="0.1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4:16" ht="13" x14ac:dyDescent="0.1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4:16" ht="13" x14ac:dyDescent="0.1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4:16" ht="13" x14ac:dyDescent="0.1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4:16" ht="13" x14ac:dyDescent="0.1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4:16" ht="13" x14ac:dyDescent="0.1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4:16" ht="13" x14ac:dyDescent="0.1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4:16" ht="13" x14ac:dyDescent="0.1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4:16" ht="13" x14ac:dyDescent="0.1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4:16" ht="13" x14ac:dyDescent="0.1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4:16" ht="13" x14ac:dyDescent="0.1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4:16" ht="13" x14ac:dyDescent="0.1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4:16" ht="13" x14ac:dyDescent="0.1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4:16" ht="13" x14ac:dyDescent="0.1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4:16" ht="13" x14ac:dyDescent="0.1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4:16" ht="13" x14ac:dyDescent="0.1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4:16" ht="13" x14ac:dyDescent="0.1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4:16" ht="13" x14ac:dyDescent="0.1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4:16" ht="13" x14ac:dyDescent="0.1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4:16" ht="13" x14ac:dyDescent="0.1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4:16" ht="13" x14ac:dyDescent="0.1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4:16" ht="13" x14ac:dyDescent="0.1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4:16" ht="13" x14ac:dyDescent="0.1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4:16" ht="13" x14ac:dyDescent="0.1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4:16" ht="13" x14ac:dyDescent="0.1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4:16" ht="13" x14ac:dyDescent="0.1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4:16" ht="13" x14ac:dyDescent="0.1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4:16" ht="13" x14ac:dyDescent="0.1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4:16" ht="13" x14ac:dyDescent="0.1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4:16" ht="13" x14ac:dyDescent="0.1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4:16" ht="13" x14ac:dyDescent="0.1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4:16" ht="13" x14ac:dyDescent="0.1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4:16" ht="13" x14ac:dyDescent="0.1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4:16" ht="13" x14ac:dyDescent="0.1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4:16" ht="13" x14ac:dyDescent="0.1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4:16" ht="13" x14ac:dyDescent="0.1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4:16" ht="13" x14ac:dyDescent="0.1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4:16" ht="13" x14ac:dyDescent="0.1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4:16" ht="13" x14ac:dyDescent="0.1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4:16" ht="13" x14ac:dyDescent="0.1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4:16" ht="13" x14ac:dyDescent="0.1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4:16" ht="13" x14ac:dyDescent="0.1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4:16" ht="13" x14ac:dyDescent="0.1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4:16" ht="13" x14ac:dyDescent="0.1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4:16" ht="13" x14ac:dyDescent="0.1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4:16" ht="13" x14ac:dyDescent="0.1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4:16" ht="13" x14ac:dyDescent="0.1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4:16" ht="13" x14ac:dyDescent="0.1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4:16" ht="13" x14ac:dyDescent="0.1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4:16" ht="13" x14ac:dyDescent="0.1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4:16" ht="13" x14ac:dyDescent="0.1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4:16" ht="13" x14ac:dyDescent="0.1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4:16" ht="13" x14ac:dyDescent="0.1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4:16" ht="13" x14ac:dyDescent="0.1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4:16" ht="13" x14ac:dyDescent="0.1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4:16" ht="13" x14ac:dyDescent="0.1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4:16" ht="13" x14ac:dyDescent="0.1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4:16" ht="13" x14ac:dyDescent="0.1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4:16" ht="13" x14ac:dyDescent="0.1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4:16" ht="13" x14ac:dyDescent="0.1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4:16" ht="13" x14ac:dyDescent="0.1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4:16" ht="13" x14ac:dyDescent="0.1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4:16" ht="13" x14ac:dyDescent="0.1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4:16" ht="13" x14ac:dyDescent="0.1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4:16" ht="13" x14ac:dyDescent="0.1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4:16" ht="13" x14ac:dyDescent="0.1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4:16" ht="13" x14ac:dyDescent="0.1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4:16" ht="13" x14ac:dyDescent="0.1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4:16" ht="13" x14ac:dyDescent="0.1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4:16" ht="13" x14ac:dyDescent="0.1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4:16" ht="13" x14ac:dyDescent="0.1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4:16" ht="13" x14ac:dyDescent="0.1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4:16" ht="13" x14ac:dyDescent="0.1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4:16" ht="13" x14ac:dyDescent="0.1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4:16" ht="13" x14ac:dyDescent="0.1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4:16" ht="13" x14ac:dyDescent="0.1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4:16" ht="13" x14ac:dyDescent="0.1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4:16" ht="13" x14ac:dyDescent="0.1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4:16" ht="13" x14ac:dyDescent="0.1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4:16" ht="13" x14ac:dyDescent="0.1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4:16" ht="13" x14ac:dyDescent="0.1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4:16" ht="13" x14ac:dyDescent="0.1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4:16" ht="13" x14ac:dyDescent="0.1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4:16" ht="13" x14ac:dyDescent="0.1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4:16" ht="13" x14ac:dyDescent="0.1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4:16" ht="13" x14ac:dyDescent="0.1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4:16" ht="13" x14ac:dyDescent="0.1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4:16" ht="13" x14ac:dyDescent="0.1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4:16" ht="13" x14ac:dyDescent="0.1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4:16" ht="13" x14ac:dyDescent="0.1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4:16" ht="13" x14ac:dyDescent="0.1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4:16" ht="13" x14ac:dyDescent="0.1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4:16" ht="13" x14ac:dyDescent="0.1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4:16" ht="13" x14ac:dyDescent="0.1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4:16" ht="13" x14ac:dyDescent="0.1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4:16" ht="13" x14ac:dyDescent="0.1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4:16" ht="13" x14ac:dyDescent="0.1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4:16" ht="13" x14ac:dyDescent="0.1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4:16" ht="13" x14ac:dyDescent="0.1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4:16" ht="13" x14ac:dyDescent="0.1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4:16" ht="13" x14ac:dyDescent="0.1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4:16" ht="13" x14ac:dyDescent="0.1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4:16" ht="13" x14ac:dyDescent="0.1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4:16" ht="13" x14ac:dyDescent="0.1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4:16" ht="13" x14ac:dyDescent="0.1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4:16" ht="13" x14ac:dyDescent="0.1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4:16" ht="13" x14ac:dyDescent="0.1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4:16" ht="13" x14ac:dyDescent="0.1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4:16" ht="13" x14ac:dyDescent="0.1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4:16" ht="13" x14ac:dyDescent="0.1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4:16" ht="13" x14ac:dyDescent="0.1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4:16" ht="13" x14ac:dyDescent="0.1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4:16" ht="13" x14ac:dyDescent="0.1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4:16" ht="13" x14ac:dyDescent="0.1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4:16" ht="13" x14ac:dyDescent="0.1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4:16" ht="13" x14ac:dyDescent="0.1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4:16" ht="13" x14ac:dyDescent="0.1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4:16" ht="13" x14ac:dyDescent="0.1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4:16" ht="13" x14ac:dyDescent="0.1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4:16" ht="13" x14ac:dyDescent="0.1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4:16" ht="13" x14ac:dyDescent="0.1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4:16" ht="13" x14ac:dyDescent="0.1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4:16" ht="13" x14ac:dyDescent="0.1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4:16" ht="13" x14ac:dyDescent="0.1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4:16" ht="13" x14ac:dyDescent="0.1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4:16" ht="13" x14ac:dyDescent="0.1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4:16" ht="13" x14ac:dyDescent="0.1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4:16" ht="13" x14ac:dyDescent="0.1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4:16" ht="13" x14ac:dyDescent="0.1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4:16" ht="13" x14ac:dyDescent="0.1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4:16" ht="13" x14ac:dyDescent="0.1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4:16" ht="13" x14ac:dyDescent="0.1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4:16" ht="13" x14ac:dyDescent="0.1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4:16" ht="13" x14ac:dyDescent="0.1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4:16" ht="13" x14ac:dyDescent="0.1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4:16" ht="13" x14ac:dyDescent="0.1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4:16" ht="13" x14ac:dyDescent="0.1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4:16" ht="13" x14ac:dyDescent="0.1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4:16" ht="13" x14ac:dyDescent="0.1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4:16" ht="13" x14ac:dyDescent="0.1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4:16" ht="13" x14ac:dyDescent="0.1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4:16" ht="13" x14ac:dyDescent="0.1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4:16" ht="13" x14ac:dyDescent="0.1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4:16" ht="13" x14ac:dyDescent="0.1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4:16" ht="13" x14ac:dyDescent="0.1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4:16" ht="13" x14ac:dyDescent="0.1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4:16" ht="13" x14ac:dyDescent="0.1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4:16" ht="13" x14ac:dyDescent="0.1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4:16" ht="13" x14ac:dyDescent="0.1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4:16" ht="13" x14ac:dyDescent="0.1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4:16" ht="13" x14ac:dyDescent="0.1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4:16" ht="13" x14ac:dyDescent="0.1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4:16" ht="13" x14ac:dyDescent="0.1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4:16" ht="13" x14ac:dyDescent="0.1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4:16" ht="13" x14ac:dyDescent="0.1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4:16" ht="13" x14ac:dyDescent="0.1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4:16" ht="13" x14ac:dyDescent="0.1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4:16" ht="13" x14ac:dyDescent="0.1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4:16" ht="13" x14ac:dyDescent="0.1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4:16" ht="13" x14ac:dyDescent="0.1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4:16" ht="13" x14ac:dyDescent="0.1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4:16" ht="13" x14ac:dyDescent="0.1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4:16" ht="13" x14ac:dyDescent="0.1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4:16" ht="13" x14ac:dyDescent="0.1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4:16" ht="13" x14ac:dyDescent="0.1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4:16" ht="13" x14ac:dyDescent="0.1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4:16" ht="13" x14ac:dyDescent="0.1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4:16" ht="13" x14ac:dyDescent="0.1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4:16" ht="13" x14ac:dyDescent="0.1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4:16" ht="13" x14ac:dyDescent="0.1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4:16" ht="13" x14ac:dyDescent="0.1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4:16" ht="13" x14ac:dyDescent="0.1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4:16" ht="13" x14ac:dyDescent="0.1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4:16" ht="13" x14ac:dyDescent="0.1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4:16" ht="13" x14ac:dyDescent="0.1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4:16" ht="13" x14ac:dyDescent="0.1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4:16" ht="13" x14ac:dyDescent="0.1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4:16" ht="13" x14ac:dyDescent="0.1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4:16" ht="13" x14ac:dyDescent="0.1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4:16" ht="13" x14ac:dyDescent="0.1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</sheetData>
  <mergeCells count="56">
    <mergeCell ref="B128:P128"/>
    <mergeCell ref="B130:P130"/>
    <mergeCell ref="B131:P131"/>
    <mergeCell ref="B133:P133"/>
    <mergeCell ref="N8:P8"/>
    <mergeCell ref="B10:P10"/>
    <mergeCell ref="B75:C75"/>
    <mergeCell ref="B76:C76"/>
    <mergeCell ref="B77:C77"/>
    <mergeCell ref="B78:C78"/>
    <mergeCell ref="B79:C79"/>
    <mergeCell ref="B80:C80"/>
    <mergeCell ref="B81:C81"/>
    <mergeCell ref="B82:C82"/>
    <mergeCell ref="B84:C84"/>
    <mergeCell ref="B85:C85"/>
    <mergeCell ref="N3:P3"/>
    <mergeCell ref="N4:P4"/>
    <mergeCell ref="N5:P5"/>
    <mergeCell ref="B98:P98"/>
    <mergeCell ref="B13:P13"/>
    <mergeCell ref="B15:P15"/>
    <mergeCell ref="B16:P16"/>
    <mergeCell ref="B93:P93"/>
    <mergeCell ref="B95:P95"/>
    <mergeCell ref="B96:P96"/>
    <mergeCell ref="B18:P18"/>
    <mergeCell ref="B69:C69"/>
    <mergeCell ref="B71:C71"/>
    <mergeCell ref="B72:C72"/>
    <mergeCell ref="B73:C73"/>
    <mergeCell ref="B74:C74"/>
    <mergeCell ref="B106:C106"/>
    <mergeCell ref="B107:C107"/>
    <mergeCell ref="B109:C109"/>
    <mergeCell ref="B87:C87"/>
    <mergeCell ref="B68:C68"/>
    <mergeCell ref="B101:C101"/>
    <mergeCell ref="B102:C102"/>
    <mergeCell ref="B103:C103"/>
    <mergeCell ref="B120:C120"/>
    <mergeCell ref="B121:C121"/>
    <mergeCell ref="B123:C123"/>
    <mergeCell ref="B100:C100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4:C104"/>
    <mergeCell ref="B105:C105"/>
  </mergeCells>
  <phoneticPr fontId="15" type="noConversion"/>
  <conditionalFormatting sqref="D48:P48">
    <cfRule type="cellIs" dxfId="7" priority="8" operator="greaterThanOrEqual">
      <formula>0</formula>
    </cfRule>
    <cfRule type="cellIs" dxfId="6" priority="9" operator="lessThan">
      <formula>0</formula>
    </cfRule>
  </conditionalFormatting>
  <conditionalFormatting sqref="G140">
    <cfRule type="cellIs" dxfId="5" priority="3" operator="lessThan">
      <formula>0</formula>
    </cfRule>
    <cfRule type="cellIs" dxfId="4" priority="6" operator="greaterThan">
      <formula>0</formula>
    </cfRule>
  </conditionalFormatting>
  <conditionalFormatting sqref="J140">
    <cfRule type="cellIs" dxfId="3" priority="2" operator="lessThan">
      <formula>0</formula>
    </cfRule>
    <cfRule type="cellIs" dxfId="2" priority="5" operator="greaterThan">
      <formula>0</formula>
    </cfRule>
  </conditionalFormatting>
  <conditionalFormatting sqref="M140">
    <cfRule type="cellIs" dxfId="1" priority="1" operator="lessThan">
      <formula>0</formula>
    </cfRule>
    <cfRule type="cellIs" dxfId="0" priority="4" operator="greaterThan">
      <formula>0</formula>
    </cfRule>
  </conditionalFormatting>
  <dataValidations count="2">
    <dataValidation type="list" allowBlank="1" showInputMessage="1" showErrorMessage="1" promptTitle="Elegir" sqref="C22:C29 C157:C164" xr:uid="{BF2170E0-DC99-F146-A778-81CBBF06FBB6}">
      <formula1>$C$146:$C$149</formula1>
    </dataValidation>
    <dataValidation type="list" allowBlank="1" showInputMessage="1" showErrorMessage="1" sqref="C33:C42 C56:C65 C168:C177 C182:C191" xr:uid="{57232CE2-BEA1-6145-9135-A5B7B981DBF5}">
      <formula1>$C$146:$C$149</formula1>
    </dataValidation>
  </dataValidations>
  <hyperlinks>
    <hyperlink ref="B102" location="'PYG (PREV.)'!A8" display="(+) Cobros de clientes (700)" xr:uid="{BDE53EB9-37B2-2F46-80A5-F91B575F5F4F}"/>
    <hyperlink ref="B103" location="'PYG (PREV.)'!A62" display="(+) Ingresos no recurrentes" xr:uid="{71C9FE6D-3E68-1D4C-BD9C-F42A463DDFEC}"/>
    <hyperlink ref="B109" location="'PYG (PREV.)'!A29" display="(-) Pagos a proveedores" xr:uid="{07D9C61A-8D4F-974A-898F-EA9DF42C1B1E}"/>
    <hyperlink ref="B111" location="'2020 (TAX.)'!A41" display="(-) Pagos impuestos TRIM" xr:uid="{5716F14D-C374-1449-AF6C-B1052FFC171E}"/>
    <hyperlink ref="B114" location="'PYG (PREV.)'!A25" display="(-) Pagos cotizaciones" xr:uid="{7DE107DF-9588-5E47-ACD3-2A57E1A2389C}"/>
    <hyperlink ref="B115" location="'PYG (PREV.)'!A29" display="(-) Pagos acreedores" xr:uid="{24FB18C1-04E8-2243-AB65-B5A19D9A33B1}"/>
    <hyperlink ref="B16:P16" r:id="rId1" display="Acceso Portal del Cliente" xr:uid="{06B8E11D-2745-9644-9AFA-D67BDA323985}"/>
    <hyperlink ref="B5" r:id="rId2" xr:uid="{3C22339D-D0CC-0940-B806-B1136E5DC598}"/>
    <hyperlink ref="B96:P96" r:id="rId3" display="Acceso Portal del Cliente" xr:uid="{14220585-BE94-4540-ABBF-4183F0C21714}"/>
    <hyperlink ref="B112" location="'2020 (TAX.)'!A41" display="(-) Pagos impuestos TRIM" xr:uid="{C65980E3-8DFB-1A4F-85FF-AE9F816A838D}"/>
    <hyperlink ref="B110" location="'PYG (PREV.)'!A24" display="(-) Pagos al personal" xr:uid="{111C961D-91AA-044E-8877-B36E6D89A6F8}"/>
    <hyperlink ref="B131:P131" r:id="rId4" display="Acceso Portal del Cliente" xr:uid="{43156852-0134-E64A-936E-D56A021E7806}"/>
  </hyperlinks>
  <printOptions horizontalCentered="1" gridLines="1"/>
  <pageMargins left="0.25" right="0.25" top="0.75" bottom="0.75" header="0" footer="0"/>
  <pageSetup paperSize="9" pageOrder="overThenDown" orientation="landscape" cellComments="atEnd"/>
  <rowBreaks count="1" manualBreakCount="1">
    <brk id="87" min="1" max="1" man="1"/>
  </rowBreaks>
  <colBreaks count="1" manualBreakCount="1">
    <brk id="16" min="19" max="19" man="1"/>
  </col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PYG I PLAN DE TESORERÍA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2020-04-11T22:33:24Z</dcterms:created>
  <dcterms:modified xsi:type="dcterms:W3CDTF">2020-04-14T08:13:04Z</dcterms:modified>
</cp:coreProperties>
</file>